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<sst xmlns="http://schemas.openxmlformats.org/spreadsheetml/2006/main" count="117" uniqueCount="77">
  <si>
    <t>L.p.</t>
  </si>
  <si>
    <t>Oznaczenie nieruchomości</t>
  </si>
  <si>
    <t>Sposób zagospodarowania</t>
  </si>
  <si>
    <t>wart. Lokalu</t>
  </si>
  <si>
    <t>wart. Udziału</t>
  </si>
  <si>
    <t>budownictwo mieszkaniowe</t>
  </si>
  <si>
    <t xml:space="preserve">
1</t>
  </si>
  <si>
    <t xml:space="preserve">
2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</si>
  <si>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</si>
  <si>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</si>
  <si>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</si>
  <si>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</si>
  <si>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</si>
  <si>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</si>
  <si>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</si>
  <si>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</si>
  <si>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inst. wod - kan
inst. elektr.
inst. gazowa
inst. c.o.</t>
  </si>
  <si>
    <t xml:space="preserve">budownictwo mieszkaniowe      </t>
  </si>
  <si>
    <t xml:space="preserve">od poz. 1 do poz. 29 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</si>
  <si>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</si>
  <si>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</si>
  <si>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</si>
  <si>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 xml:space="preserve">inst. wod - kan
inst. elektr.
inst. gazowa
</t>
  </si>
  <si>
    <t>lokal nr 6
o pow. 101,4 m²
ul. Poplińskich 4
obr. Wilda
ark. 06
dz. 126/1
o pow. 511 m²
KW PO2P/00077081/2</t>
  </si>
  <si>
    <t>563/10000</t>
  </si>
  <si>
    <t>lokal nr 9
o pow. 78,1 m²
ul. Poplińskich 4
obr. Wilda
ark. 06
dz. 126/1
o pow. 511 m²
KW PO2P/00077081/2</t>
  </si>
  <si>
    <t>inst. wod - kan
inst. elektr.
inst. gazowa
inst. c.o. etażowe gazowe</t>
  </si>
  <si>
    <t>433/10000</t>
  </si>
  <si>
    <t>lokal nr 6
o pow. 72,1 m²
ul. Wierzbięcice 26
obr. Wilda
ark. 06
dz. 102
o pow. 888 m²
KW PO2P/00101448/1</t>
  </si>
  <si>
    <t>333/10000</t>
  </si>
  <si>
    <t>lokal nr 8
o pow. 65,7 m²
ul. Wierzbięcice 26
obr. Wilda
ark. 06
dz. 102
o pow. 888 m²
KW PO2P/00101448/1</t>
  </si>
  <si>
    <t>303/10000</t>
  </si>
  <si>
    <r>
      <t xml:space="preserve">lokal nr 6
o pow. 72,2 m²
ul. Żupańskiego 6
obr. Wilda
ark. 06
dz. 102
o pow. 888 m²
</t>
    </r>
    <r>
      <rPr>
        <sz val="11"/>
        <rFont val="Arial CE"/>
        <family val="2"/>
      </rPr>
      <t>KW PO2P/00101448/1</t>
    </r>
  </si>
  <si>
    <r>
      <t xml:space="preserve">lokal nr 8
o pow. 81,0 m²
ul. Żupańskiego 6
obr. Wilda
ark. 06
dz. 102
o pow. 888 m²
</t>
    </r>
    <r>
      <rPr>
        <sz val="11"/>
        <rFont val="Arial CE"/>
        <family val="2"/>
      </rPr>
      <t>KW PO2P/00101448/1</t>
    </r>
  </si>
  <si>
    <t>374/10000</t>
  </si>
  <si>
    <t>lokal nr 18
o pow. 71,3 m² 
ul. Żupańskiego 6A
obr. Wilda
ark. 06
dz. 102
o pow. 888 m²
KW PO2P/00101448/1</t>
  </si>
  <si>
    <t>329/10000</t>
  </si>
  <si>
    <r>
      <t xml:space="preserve">lokal nr 20
o pow. 75,0 m²
ul. Żupańskiego 6A
obr. Wilda
ark. 06
dz. 102
o pow. 888 m²
</t>
    </r>
    <r>
      <rPr>
        <sz val="11"/>
        <color indexed="8"/>
        <rFont val="Arial CE"/>
        <family val="2"/>
      </rPr>
      <t>KW PO2P/00101448/1</t>
    </r>
  </si>
  <si>
    <t>346/10000</t>
  </si>
  <si>
    <t>lokal nr 55
o pow. 34,3 m² 
ul. Szamarzewskiego 56
obr. Jeżyce
ark. 16
dz. 2/2
o pow. 850 m²
KW PO1P/00061072/4</t>
  </si>
  <si>
    <t xml:space="preserve">inst. wod - kan
inst. elektr.
Inst. gazowa
</t>
  </si>
  <si>
    <t>133/10000</t>
  </si>
  <si>
    <r>
      <t xml:space="preserve">lokal nr 25
o pow. 53,1 m² 
ul. Źródlana 5/7
obr. Golęcin
ark. 32
dz. 120, 121
o pow. 1437 m²
</t>
    </r>
    <r>
      <rPr>
        <sz val="11"/>
        <rFont val="Arial CE"/>
        <family val="0"/>
      </rPr>
      <t>KW PO1P/00064130/0</t>
    </r>
  </si>
  <si>
    <t>36/1000</t>
  </si>
  <si>
    <t>135/10000</t>
  </si>
  <si>
    <r>
      <t xml:space="preserve">lokal nr 8
o pow. 37,1 m²
ul. Włodkowica 21
obr. Łazarz
ark. 16
dz. 3/3
o pow. 712 m²
</t>
    </r>
    <r>
      <rPr>
        <sz val="11"/>
        <rFont val="Arial CE"/>
        <family val="0"/>
      </rPr>
      <t>KW PO1P/00064362/5</t>
    </r>
  </si>
  <si>
    <t>91/10000</t>
  </si>
  <si>
    <r>
      <t xml:space="preserve">lokal nr 6
o pow.37,2 m²
ul. Włodkowica 45
obr. Łazarz
ark. 16
dz. 3/5, 3/9
o pow. 882 m²
</t>
    </r>
    <r>
      <rPr>
        <sz val="11"/>
        <rFont val="Arial CE"/>
        <family val="0"/>
      </rPr>
      <t>KW PO1P/00064656/3</t>
    </r>
  </si>
  <si>
    <t>128/10000</t>
  </si>
  <si>
    <r>
      <t xml:space="preserve">lokal nr 10
o pow. 61,4 m² 
ul. Swoboda 62A
obr.Łazarz
ark. 02
dz. 4/1
o pow. 563 m²
</t>
    </r>
    <r>
      <rPr>
        <sz val="11"/>
        <rFont val="Arial CE"/>
        <family val="2"/>
      </rPr>
      <t>KW PO1P/00061420/9</t>
    </r>
  </si>
  <si>
    <t>280/10000</t>
  </si>
  <si>
    <t>lokal nr 19
o pow. 48,3 m²  
ul. Świt 30
obr. Łazarz
ark. 04
dz. 2/19
o pow. 441 m²
KW PO1P/00069548/8</t>
  </si>
  <si>
    <t>209/10000</t>
  </si>
  <si>
    <t>lokal nr 2
o pow. 52,7 m² 
ul. Marszałkowska 1
obr. Łazarz
ark. 20
dz. 253/1, 254/1
o pow.879 m²
KW PO1P/00002678/1</t>
  </si>
  <si>
    <t>232/10000</t>
  </si>
  <si>
    <t>315/10000</t>
  </si>
  <si>
    <t>323/10000</t>
  </si>
  <si>
    <t>369/15810</t>
  </si>
  <si>
    <t>W Y K A Z    nr  CCLXXIV</t>
  </si>
  <si>
    <t xml:space="preserve">inst. wod - kan
inst. elektr.
inst. gazowa
inst. c.o.
</t>
  </si>
  <si>
    <t>koszty notarialne       i sądowe</t>
  </si>
  <si>
    <t>koszty notarialne             i sądowe</t>
  </si>
  <si>
    <t>koszty notarialne            i sądowe</t>
  </si>
  <si>
    <t>koszty notarialne         i sądowe</t>
  </si>
  <si>
    <t>koszty notarialne          i sądowe</t>
  </si>
  <si>
    <t>koszty notarialne              i sądowe</t>
  </si>
  <si>
    <t>koszty notarialne               i sądowe</t>
  </si>
  <si>
    <t>koszty notarialne                   i sądowe</t>
  </si>
  <si>
    <t>koszty notarialne                i sądowe</t>
  </si>
  <si>
    <t>koszty notarialne                 i sądowe</t>
  </si>
  <si>
    <t>lokal nr 4
o pow. 36,9 m² 
ul. Hetmańska 38
obr. Łazarz
ark. 36
dz.49/1, 49/2
o pow. 1640m²
KW PO1P/00086140/3</t>
  </si>
  <si>
    <t xml:space="preserve">inst. wod - kan
inst. elektr.
inst.gazowa                   inst. c.o.
</t>
  </si>
  <si>
    <t>lokal nr 10
o pow. 48,0 m² 
ul. Bukowska 124B
obr. Łazarz
ark. 02
dz. 46/7
o pow.391 m²
KW PO1P/00065799/4</t>
  </si>
  <si>
    <t>lokal nr 9
o pow. 44,9 m² 
ul.Marszałkowska 8A
obr. Łazarz
ark. 16
dz. 57/1
o pow. 543 m²
KW PO1P/00060755/9</t>
  </si>
  <si>
    <r>
      <t xml:space="preserve">lokal nr 13
o pow. 26,3 m²
ul. Włodkowica 39
obr. Łazarz
ark. 16
dz.  3/5, 3/9
o pow. 882 m²
</t>
    </r>
    <r>
      <rPr>
        <sz val="11"/>
        <rFont val="Arial CE"/>
        <family val="2"/>
      </rPr>
      <t>KW PO1P/00064656/3</t>
    </r>
  </si>
  <si>
    <t>załącznik do zarządzenia Nr 511/2009/P</t>
  </si>
  <si>
    <t>z dnia 13.08.2009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</si>
</sst>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2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sz val="11"/>
      <color indexed="8"/>
      <name val="Arial CE"/>
      <family val="2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1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75" zoomScaleNormal="75" workbookViewId="0" topLeftCell="A1">
      <selection activeCell="O8" sqref="O8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75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8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76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58</v>
      </c>
      <c r="I6" s="39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18</v>
      </c>
      <c r="I7" s="42">
        <v>19</v>
      </c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9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10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19</v>
      </c>
      <c r="E11" s="24" t="s">
        <v>3</v>
      </c>
      <c r="F11" s="24" t="s">
        <v>4</v>
      </c>
      <c r="G11" s="25" t="s">
        <v>11</v>
      </c>
      <c r="H11" s="23" t="s">
        <v>20</v>
      </c>
      <c r="I11" s="23" t="s">
        <v>21</v>
      </c>
      <c r="J11" s="23" t="s">
        <v>12</v>
      </c>
      <c r="K11" s="23" t="s">
        <v>13</v>
      </c>
      <c r="L11" s="23" t="s">
        <v>14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1.25" customHeight="1">
      <c r="A13" s="2" t="s">
        <v>6</v>
      </c>
      <c r="B13" s="3" t="s">
        <v>23</v>
      </c>
      <c r="C13" s="4" t="s">
        <v>5</v>
      </c>
      <c r="D13" s="4" t="s">
        <v>22</v>
      </c>
      <c r="E13" s="16">
        <v>354507</v>
      </c>
      <c r="F13" s="16">
        <v>46261</v>
      </c>
      <c r="G13" s="17">
        <f aca="true" t="shared" si="0" ref="G13:G25">0.22*F13</f>
        <v>10177.42</v>
      </c>
      <c r="H13" s="21">
        <f aca="true" t="shared" si="1" ref="H13:H28">SUM(E13:G13)</f>
        <v>410945.42</v>
      </c>
      <c r="I13" s="19">
        <f aca="true" t="shared" si="2" ref="I13:I28">+SUM(F13,G13)*0.15</f>
        <v>8465.762999999999</v>
      </c>
      <c r="J13" s="19">
        <f aca="true" t="shared" si="3" ref="J13:J28">SUM(F13:G13)*0.01</f>
        <v>564.3842</v>
      </c>
      <c r="K13" s="18" t="s">
        <v>24</v>
      </c>
      <c r="L13" s="5" t="s">
        <v>60</v>
      </c>
      <c r="M13" s="10"/>
      <c r="N13" s="10"/>
    </row>
    <row r="14" spans="1:14" s="1" customFormat="1" ht="135.75" customHeight="1">
      <c r="A14" s="2" t="s">
        <v>7</v>
      </c>
      <c r="B14" s="3" t="s">
        <v>25</v>
      </c>
      <c r="C14" s="4" t="s">
        <v>5</v>
      </c>
      <c r="D14" s="4" t="s">
        <v>26</v>
      </c>
      <c r="E14" s="16">
        <v>245994</v>
      </c>
      <c r="F14" s="16">
        <v>35579</v>
      </c>
      <c r="G14" s="17">
        <f t="shared" si="0"/>
        <v>7827.38</v>
      </c>
      <c r="H14" s="21">
        <f t="shared" si="1"/>
        <v>289400.38</v>
      </c>
      <c r="I14" s="19">
        <f t="shared" si="2"/>
        <v>6510.956999999999</v>
      </c>
      <c r="J14" s="19">
        <f t="shared" si="3"/>
        <v>434.06379999999996</v>
      </c>
      <c r="K14" s="18" t="s">
        <v>27</v>
      </c>
      <c r="L14" s="5" t="s">
        <v>60</v>
      </c>
      <c r="M14" s="10"/>
      <c r="N14" s="10"/>
    </row>
    <row r="15" spans="1:14" s="1" customFormat="1" ht="131.25" customHeight="1">
      <c r="A15" s="2" t="s">
        <v>15</v>
      </c>
      <c r="B15" s="3" t="s">
        <v>28</v>
      </c>
      <c r="C15" s="4" t="s">
        <v>5</v>
      </c>
      <c r="D15" s="4" t="s">
        <v>22</v>
      </c>
      <c r="E15" s="16">
        <v>218574</v>
      </c>
      <c r="F15" s="16">
        <v>47549</v>
      </c>
      <c r="G15" s="17">
        <f t="shared" si="0"/>
        <v>10460.78</v>
      </c>
      <c r="H15" s="21">
        <f t="shared" si="1"/>
        <v>276583.78</v>
      </c>
      <c r="I15" s="19">
        <f t="shared" si="2"/>
        <v>8701.466999999999</v>
      </c>
      <c r="J15" s="19">
        <f t="shared" si="3"/>
        <v>580.0978</v>
      </c>
      <c r="K15" s="18" t="s">
        <v>29</v>
      </c>
      <c r="L15" s="5" t="s">
        <v>60</v>
      </c>
      <c r="M15" s="10"/>
      <c r="N15" s="10"/>
    </row>
    <row r="16" spans="1:14" s="1" customFormat="1" ht="134.25" customHeight="1">
      <c r="A16" s="2">
        <v>4</v>
      </c>
      <c r="B16" s="3" t="s">
        <v>30</v>
      </c>
      <c r="C16" s="4" t="s">
        <v>5</v>
      </c>
      <c r="D16" s="4" t="s">
        <v>22</v>
      </c>
      <c r="E16" s="16">
        <v>209161</v>
      </c>
      <c r="F16" s="16">
        <v>43265</v>
      </c>
      <c r="G16" s="17">
        <f t="shared" si="0"/>
        <v>9518.3</v>
      </c>
      <c r="H16" s="21">
        <f t="shared" si="1"/>
        <v>261944.3</v>
      </c>
      <c r="I16" s="19">
        <f t="shared" si="2"/>
        <v>7917.495</v>
      </c>
      <c r="J16" s="19">
        <f t="shared" si="3"/>
        <v>527.8330000000001</v>
      </c>
      <c r="K16" s="18" t="s">
        <v>31</v>
      </c>
      <c r="L16" s="5" t="s">
        <v>60</v>
      </c>
      <c r="M16" s="10"/>
      <c r="N16" s="10"/>
    </row>
    <row r="17" spans="1:14" s="27" customFormat="1" ht="131.25" customHeight="1">
      <c r="A17" s="30">
        <v>5</v>
      </c>
      <c r="B17" s="3" t="s">
        <v>32</v>
      </c>
      <c r="C17" s="32" t="s">
        <v>5</v>
      </c>
      <c r="D17" s="32" t="s">
        <v>22</v>
      </c>
      <c r="E17" s="33">
        <v>198308</v>
      </c>
      <c r="F17" s="33">
        <v>47549</v>
      </c>
      <c r="G17" s="34">
        <f t="shared" si="0"/>
        <v>10460.78</v>
      </c>
      <c r="H17" s="35">
        <f t="shared" si="1"/>
        <v>256317.78</v>
      </c>
      <c r="I17" s="36">
        <f t="shared" si="2"/>
        <v>8701.466999999999</v>
      </c>
      <c r="J17" s="36">
        <f t="shared" si="3"/>
        <v>580.0978</v>
      </c>
      <c r="K17" s="37" t="s">
        <v>29</v>
      </c>
      <c r="L17" s="38" t="s">
        <v>61</v>
      </c>
      <c r="M17" s="26"/>
      <c r="N17" s="26"/>
    </row>
    <row r="18" spans="1:14" s="1" customFormat="1" ht="132" customHeight="1">
      <c r="A18" s="2">
        <v>6</v>
      </c>
      <c r="B18" s="3" t="s">
        <v>33</v>
      </c>
      <c r="C18" s="4" t="s">
        <v>5</v>
      </c>
      <c r="D18" s="4" t="s">
        <v>22</v>
      </c>
      <c r="E18" s="16">
        <v>245570</v>
      </c>
      <c r="F18" s="16">
        <v>53404</v>
      </c>
      <c r="G18" s="17">
        <f t="shared" si="0"/>
        <v>11748.88</v>
      </c>
      <c r="H18" s="21">
        <f t="shared" si="1"/>
        <v>310722.88</v>
      </c>
      <c r="I18" s="19">
        <f t="shared" si="2"/>
        <v>9772.931999999999</v>
      </c>
      <c r="J18" s="19">
        <f t="shared" si="3"/>
        <v>651.5287999999999</v>
      </c>
      <c r="K18" s="18" t="s">
        <v>34</v>
      </c>
      <c r="L18" s="5" t="s">
        <v>62</v>
      </c>
      <c r="M18" s="10"/>
      <c r="N18" s="10"/>
    </row>
    <row r="19" spans="1:14" s="1" customFormat="1" ht="135" customHeight="1">
      <c r="A19" s="2">
        <v>7</v>
      </c>
      <c r="B19" s="3" t="s">
        <v>35</v>
      </c>
      <c r="C19" s="4" t="s">
        <v>5</v>
      </c>
      <c r="D19" s="4" t="s">
        <v>22</v>
      </c>
      <c r="E19" s="16">
        <v>189701</v>
      </c>
      <c r="F19" s="16">
        <v>46978</v>
      </c>
      <c r="G19" s="17">
        <f t="shared" si="0"/>
        <v>10335.16</v>
      </c>
      <c r="H19" s="21">
        <f t="shared" si="1"/>
        <v>247014.16</v>
      </c>
      <c r="I19" s="19">
        <f t="shared" si="2"/>
        <v>8596.974</v>
      </c>
      <c r="J19" s="19">
        <f t="shared" si="3"/>
        <v>573.1316</v>
      </c>
      <c r="K19" s="18" t="s">
        <v>36</v>
      </c>
      <c r="L19" s="5" t="s">
        <v>61</v>
      </c>
      <c r="M19" s="10"/>
      <c r="N19" s="10"/>
    </row>
    <row r="20" spans="1:14" s="1" customFormat="1" ht="133.5" customHeight="1">
      <c r="A20" s="40">
        <v>8</v>
      </c>
      <c r="B20" s="41" t="s">
        <v>37</v>
      </c>
      <c r="C20" s="32" t="s">
        <v>5</v>
      </c>
      <c r="D20" s="4" t="s">
        <v>22</v>
      </c>
      <c r="E20" s="16">
        <v>225585</v>
      </c>
      <c r="F20" s="16">
        <v>49405</v>
      </c>
      <c r="G20" s="17">
        <f t="shared" si="0"/>
        <v>10869.1</v>
      </c>
      <c r="H20" s="21">
        <f t="shared" si="1"/>
        <v>285859.1</v>
      </c>
      <c r="I20" s="19">
        <f t="shared" si="2"/>
        <v>9041.115</v>
      </c>
      <c r="J20" s="19">
        <f t="shared" si="3"/>
        <v>602.741</v>
      </c>
      <c r="K20" s="18" t="s">
        <v>38</v>
      </c>
      <c r="L20" s="5" t="s">
        <v>63</v>
      </c>
      <c r="M20" s="10"/>
      <c r="N20" s="10"/>
    </row>
    <row r="21" spans="1:14" s="29" customFormat="1" ht="150" customHeight="1">
      <c r="A21" s="30">
        <v>9</v>
      </c>
      <c r="B21" s="3" t="s">
        <v>39</v>
      </c>
      <c r="C21" s="32" t="s">
        <v>5</v>
      </c>
      <c r="D21" s="4" t="s">
        <v>40</v>
      </c>
      <c r="E21" s="33">
        <v>125909</v>
      </c>
      <c r="F21" s="33">
        <v>12243</v>
      </c>
      <c r="G21" s="34">
        <f t="shared" si="0"/>
        <v>2693.46</v>
      </c>
      <c r="H21" s="35">
        <f t="shared" si="1"/>
        <v>140845.46</v>
      </c>
      <c r="I21" s="36">
        <f t="shared" si="2"/>
        <v>2240.4689999999996</v>
      </c>
      <c r="J21" s="36">
        <f t="shared" si="3"/>
        <v>149.3646</v>
      </c>
      <c r="K21" s="37" t="s">
        <v>41</v>
      </c>
      <c r="L21" s="38" t="s">
        <v>64</v>
      </c>
      <c r="M21" s="28"/>
      <c r="N21" s="28"/>
    </row>
    <row r="22" spans="1:14" s="27" customFormat="1" ht="136.5" customHeight="1">
      <c r="A22" s="2">
        <v>10</v>
      </c>
      <c r="B22" s="31" t="s">
        <v>42</v>
      </c>
      <c r="C22" s="4" t="s">
        <v>5</v>
      </c>
      <c r="D22" s="32" t="s">
        <v>16</v>
      </c>
      <c r="E22" s="16">
        <v>173909</v>
      </c>
      <c r="F22" s="16">
        <v>48162</v>
      </c>
      <c r="G22" s="17">
        <f t="shared" si="0"/>
        <v>10595.64</v>
      </c>
      <c r="H22" s="21">
        <f t="shared" si="1"/>
        <v>232666.64</v>
      </c>
      <c r="I22" s="19">
        <f t="shared" si="2"/>
        <v>8813.645999999999</v>
      </c>
      <c r="J22" s="19">
        <f t="shared" si="3"/>
        <v>587.5764</v>
      </c>
      <c r="K22" s="18" t="s">
        <v>43</v>
      </c>
      <c r="L22" s="5" t="s">
        <v>65</v>
      </c>
      <c r="M22" s="26"/>
      <c r="N22" s="26"/>
    </row>
    <row r="23" spans="1:14" s="1" customFormat="1" ht="134.25" customHeight="1">
      <c r="A23" s="30">
        <v>11</v>
      </c>
      <c r="B23" s="31" t="s">
        <v>45</v>
      </c>
      <c r="C23" s="32" t="s">
        <v>5</v>
      </c>
      <c r="D23" s="32" t="s">
        <v>71</v>
      </c>
      <c r="E23" s="33">
        <v>157699</v>
      </c>
      <c r="F23" s="33">
        <v>8218</v>
      </c>
      <c r="G23" s="34">
        <f t="shared" si="0"/>
        <v>1807.96</v>
      </c>
      <c r="H23" s="35">
        <f t="shared" si="1"/>
        <v>167724.96</v>
      </c>
      <c r="I23" s="36">
        <f t="shared" si="2"/>
        <v>1503.8939999999998</v>
      </c>
      <c r="J23" s="36">
        <f t="shared" si="3"/>
        <v>100.25959999999999</v>
      </c>
      <c r="K23" s="37" t="s">
        <v>44</v>
      </c>
      <c r="L23" s="38" t="s">
        <v>62</v>
      </c>
      <c r="M23" s="10"/>
      <c r="N23" s="10"/>
    </row>
    <row r="24" spans="1:14" s="1" customFormat="1" ht="141.75" customHeight="1">
      <c r="A24" s="2">
        <v>12</v>
      </c>
      <c r="B24" s="3" t="s">
        <v>74</v>
      </c>
      <c r="C24" s="4" t="s">
        <v>5</v>
      </c>
      <c r="D24" s="4" t="s">
        <v>16</v>
      </c>
      <c r="E24" s="16">
        <v>108910</v>
      </c>
      <c r="F24" s="16">
        <v>6862</v>
      </c>
      <c r="G24" s="17">
        <f t="shared" si="0"/>
        <v>1509.64</v>
      </c>
      <c r="H24" s="21">
        <f t="shared" si="1"/>
        <v>117281.64</v>
      </c>
      <c r="I24" s="19">
        <f t="shared" si="2"/>
        <v>1255.7459999999999</v>
      </c>
      <c r="J24" s="19">
        <f t="shared" si="3"/>
        <v>83.7164</v>
      </c>
      <c r="K24" s="18" t="s">
        <v>46</v>
      </c>
      <c r="L24" s="5" t="s">
        <v>66</v>
      </c>
      <c r="M24" s="10"/>
      <c r="N24" s="10"/>
    </row>
    <row r="25" spans="1:14" s="27" customFormat="1" ht="137.25" customHeight="1">
      <c r="A25" s="2">
        <v>13</v>
      </c>
      <c r="B25" s="31" t="s">
        <v>47</v>
      </c>
      <c r="C25" s="4" t="s">
        <v>17</v>
      </c>
      <c r="D25" s="32" t="s">
        <v>16</v>
      </c>
      <c r="E25" s="16">
        <v>152187</v>
      </c>
      <c r="F25" s="16">
        <v>9653</v>
      </c>
      <c r="G25" s="17">
        <f t="shared" si="0"/>
        <v>2123.66</v>
      </c>
      <c r="H25" s="21">
        <f t="shared" si="1"/>
        <v>163963.66</v>
      </c>
      <c r="I25" s="19">
        <f t="shared" si="2"/>
        <v>1766.499</v>
      </c>
      <c r="J25" s="19">
        <f t="shared" si="3"/>
        <v>117.7666</v>
      </c>
      <c r="K25" s="18" t="s">
        <v>48</v>
      </c>
      <c r="L25" s="5" t="s">
        <v>67</v>
      </c>
      <c r="M25" s="26"/>
      <c r="N25" s="26"/>
    </row>
    <row r="26" spans="1:14" s="1" customFormat="1" ht="139.5" customHeight="1">
      <c r="A26" s="2">
        <v>14</v>
      </c>
      <c r="B26" s="3" t="s">
        <v>49</v>
      </c>
      <c r="C26" s="4" t="s">
        <v>5</v>
      </c>
      <c r="D26" s="4" t="s">
        <v>16</v>
      </c>
      <c r="E26" s="16">
        <v>243904</v>
      </c>
      <c r="F26" s="16">
        <v>12879</v>
      </c>
      <c r="G26" s="17">
        <f aca="true" t="shared" si="4" ref="G26:G31">0.22*F26</f>
        <v>2833.38</v>
      </c>
      <c r="H26" s="21">
        <f t="shared" si="1"/>
        <v>259616.38</v>
      </c>
      <c r="I26" s="19">
        <f t="shared" si="2"/>
        <v>2356.857</v>
      </c>
      <c r="J26" s="19">
        <f t="shared" si="3"/>
        <v>157.12380000000002</v>
      </c>
      <c r="K26" s="18" t="s">
        <v>50</v>
      </c>
      <c r="L26" s="5" t="s">
        <v>65</v>
      </c>
      <c r="M26" s="10"/>
      <c r="N26" s="10"/>
    </row>
    <row r="27" spans="1:14" s="1" customFormat="1" ht="137.25" customHeight="1">
      <c r="A27" s="2">
        <v>15</v>
      </c>
      <c r="B27" s="3" t="s">
        <v>51</v>
      </c>
      <c r="C27" s="4" t="s">
        <v>5</v>
      </c>
      <c r="D27" s="4" t="s">
        <v>16</v>
      </c>
      <c r="E27" s="16">
        <v>191641</v>
      </c>
      <c r="F27" s="16">
        <v>7871</v>
      </c>
      <c r="G27" s="17">
        <f t="shared" si="4"/>
        <v>1731.6200000000001</v>
      </c>
      <c r="H27" s="21">
        <f t="shared" si="1"/>
        <v>201243.62</v>
      </c>
      <c r="I27" s="19">
        <f t="shared" si="2"/>
        <v>1440.393</v>
      </c>
      <c r="J27" s="19">
        <f t="shared" si="3"/>
        <v>96.02620000000002</v>
      </c>
      <c r="K27" s="18" t="s">
        <v>52</v>
      </c>
      <c r="L27" s="5" t="s">
        <v>68</v>
      </c>
      <c r="M27" s="10"/>
      <c r="N27" s="10"/>
    </row>
    <row r="28" spans="1:14" s="27" customFormat="1" ht="141.75" customHeight="1">
      <c r="A28" s="2">
        <v>16</v>
      </c>
      <c r="B28" s="3" t="s">
        <v>53</v>
      </c>
      <c r="C28" s="4" t="s">
        <v>5</v>
      </c>
      <c r="D28" s="4" t="s">
        <v>16</v>
      </c>
      <c r="E28" s="16">
        <v>200990</v>
      </c>
      <c r="F28" s="16">
        <v>17436</v>
      </c>
      <c r="G28" s="17">
        <f t="shared" si="4"/>
        <v>3835.92</v>
      </c>
      <c r="H28" s="21">
        <f t="shared" si="1"/>
        <v>222261.92</v>
      </c>
      <c r="I28" s="19">
        <f t="shared" si="2"/>
        <v>3190.7879999999996</v>
      </c>
      <c r="J28" s="19">
        <f t="shared" si="3"/>
        <v>212.7192</v>
      </c>
      <c r="K28" s="18" t="s">
        <v>54</v>
      </c>
      <c r="L28" s="5" t="s">
        <v>66</v>
      </c>
      <c r="M28" s="26"/>
      <c r="N28" s="26"/>
    </row>
    <row r="29" spans="1:14" s="29" customFormat="1" ht="135" customHeight="1">
      <c r="A29" s="2">
        <v>17</v>
      </c>
      <c r="B29" s="3" t="s">
        <v>73</v>
      </c>
      <c r="C29" s="4" t="s">
        <v>5</v>
      </c>
      <c r="D29" s="4" t="s">
        <v>59</v>
      </c>
      <c r="E29" s="16">
        <v>183026</v>
      </c>
      <c r="F29" s="16">
        <v>14624</v>
      </c>
      <c r="G29" s="17">
        <f t="shared" si="4"/>
        <v>3217.28</v>
      </c>
      <c r="H29" s="21">
        <f>SUM(E29:G29)</f>
        <v>200867.28</v>
      </c>
      <c r="I29" s="19">
        <f>+SUM(F29,G29)*0.15</f>
        <v>2676.1919999999996</v>
      </c>
      <c r="J29" s="19">
        <f>SUM(F29:G29)*0.01</f>
        <v>178.4128</v>
      </c>
      <c r="K29" s="18" t="s">
        <v>55</v>
      </c>
      <c r="L29" s="5" t="s">
        <v>67</v>
      </c>
      <c r="M29" s="28"/>
      <c r="N29" s="28"/>
    </row>
    <row r="30" spans="1:14" s="27" customFormat="1" ht="134.25" customHeight="1">
      <c r="A30" s="30">
        <v>18</v>
      </c>
      <c r="B30" s="31" t="s">
        <v>72</v>
      </c>
      <c r="C30" s="32" t="s">
        <v>5</v>
      </c>
      <c r="D30" s="32" t="s">
        <v>59</v>
      </c>
      <c r="E30" s="33">
        <v>196394</v>
      </c>
      <c r="F30" s="33">
        <v>11758</v>
      </c>
      <c r="G30" s="34">
        <f t="shared" si="4"/>
        <v>2586.76</v>
      </c>
      <c r="H30" s="35">
        <f>SUM(E30:G30)</f>
        <v>210738.76</v>
      </c>
      <c r="I30" s="36">
        <f>+SUM(F30,G30)*0.15</f>
        <v>2151.714</v>
      </c>
      <c r="J30" s="36">
        <f>SUM(F30:G30)*0.01</f>
        <v>143.4476</v>
      </c>
      <c r="K30" s="37" t="s">
        <v>56</v>
      </c>
      <c r="L30" s="38" t="s">
        <v>67</v>
      </c>
      <c r="M30" s="26"/>
      <c r="N30" s="26"/>
    </row>
    <row r="31" spans="1:14" s="1" customFormat="1" ht="135.75" customHeight="1">
      <c r="A31" s="2">
        <v>19</v>
      </c>
      <c r="B31" s="31" t="s">
        <v>70</v>
      </c>
      <c r="C31" s="4" t="s">
        <v>5</v>
      </c>
      <c r="D31" s="4" t="s">
        <v>59</v>
      </c>
      <c r="E31" s="16">
        <v>124739</v>
      </c>
      <c r="F31" s="16">
        <v>32689</v>
      </c>
      <c r="G31" s="17">
        <f t="shared" si="4"/>
        <v>7191.58</v>
      </c>
      <c r="H31" s="21">
        <f>SUM(E31:G31)</f>
        <v>164619.58</v>
      </c>
      <c r="I31" s="19">
        <f>+SUM(F31,G31)*0.15</f>
        <v>5982.087</v>
      </c>
      <c r="J31" s="19">
        <f>SUM(F31:G31)*0.01</f>
        <v>398.80580000000003</v>
      </c>
      <c r="K31" s="18" t="s">
        <v>57</v>
      </c>
      <c r="L31" s="5" t="s">
        <v>69</v>
      </c>
      <c r="M31" s="10"/>
      <c r="N31" s="10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2009-08-03T12:58:10Z</cp:lastPrinted>
  <dcterms:created xsi:type="dcterms:W3CDTF">2005-07-07T17:20:47Z</dcterms:created>
  <dcterms:modified xsi:type="dcterms:W3CDTF">2009-08-18T06:46:39Z</dcterms:modified>
  <cp:category/>
  <cp:version/>
  <cp:contentType/>
  <cp:contentStatus/>
</cp:coreProperties>
</file>