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<sst xmlns="http://schemas.openxmlformats.org/spreadsheetml/2006/main" count="277" uniqueCount="158">
  <si>
    <t>Oznaczenie nieruchomości</t>
  </si>
  <si>
    <t>Sposób zagospodarowania</t>
  </si>
  <si>
    <t>koszty notarialne i sądowe</t>
  </si>
  <si>
    <t>budownictwo mieszkaniowe</t>
  </si>
  <si>
    <t>PREZYDENTA MIASTA POZNANIA</t>
  </si>
  <si>
    <t>lokali mieszkalnych przeznaczonych do sprzedaży</t>
  </si>
  <si>
    <t>z równoczesnym oddaniem gruntu w użytkowanie wieczyste</t>
  </si>
  <si>
    <t>Opłaty roczne z tyt. wiecz. użyt. gruntu w wysokości 1% ceny udziału</t>
  </si>
  <si>
    <t>Udział w gruncie</t>
  </si>
  <si>
    <t>Inne koszty</t>
  </si>
  <si>
    <t>inst. wod - kan
inst. elektr.
inst. gazowa
inst. c.o.</t>
  </si>
  <si>
    <t>Uzbrojenie terenu</t>
  </si>
  <si>
    <t>Cena sprzedaży lokalu, w tym cena udziału w prawie własności gruntu, oddawanego w użytkowanie wieczyste</t>
  </si>
  <si>
    <t>Pierwsza opłata z tytułu wiecz. użyt. gruntu w wysokości 15% ceny udziału</t>
  </si>
  <si>
    <t>1.</t>
  </si>
  <si>
    <t>2.</t>
  </si>
  <si>
    <t>3.</t>
  </si>
  <si>
    <t>4.</t>
  </si>
  <si>
    <t>5.</t>
  </si>
  <si>
    <t>6.</t>
  </si>
  <si>
    <t>23% od wart. Udziału</t>
  </si>
  <si>
    <t xml:space="preserve">inst. wod - kan
inst. elektr.
inst. gazowa
inst. c.o.
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</si>
  <si>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</si>
  <si>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</si>
  <si>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</si>
  <si>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</si>
  <si>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</si>
  <si>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</si>
  <si>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</si>
  <si>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</si>
  <si>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</si>
  <si>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</si>
  <si>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</si>
  <si>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</si>
  <si>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</si>
  <si>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</si>
  <si>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</si>
  <si>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inst. wod - kan
inst. elektr.
inst. gazowa
ogrzewanie etażowe</t>
  </si>
  <si>
    <t xml:space="preserve">inst. wod - kan
inst. elektr.
inst. gazowa
ogrzewanie etażowe
</t>
  </si>
  <si>
    <t>164/10000</t>
  </si>
  <si>
    <t>Wart. Lokalu</t>
  </si>
  <si>
    <t>Wart. Udziału</t>
  </si>
  <si>
    <t>W Y K A Z  nr  CCCLII</t>
  </si>
  <si>
    <t>lokal nr 2
o pow. 53,3 m²
ul. Bukowa 8
obr. Dębiec
ark. 19
dz. 10/22, 10/23, 10/1, 10/20, 10/28
o pow. 1425 m²
KW PO2P/00216428/4</t>
  </si>
  <si>
    <t>141/10000</t>
  </si>
  <si>
    <t>lokal nr 11
o pow. 30,5 m²
ul. Chłapowskiego 3
obr. Wilda
ark. 15
dz. 69/1
o pow. 443 m²
KW PO2P/00062199/4</t>
  </si>
  <si>
    <t>inst. wod - kan
inst. elektr.
inst. gazowa
ogrzewanie - piec akumulacyjny</t>
  </si>
  <si>
    <t>2/100</t>
  </si>
  <si>
    <t>lokal nr 12
o pow. 82,8 m²
ul. Chłapowskiego 3
obr. Wilda
ark. 15
dz. 69/1
o pow. 443 m²
KW PO2P/00062199/4</t>
  </si>
  <si>
    <t>7/100</t>
  </si>
  <si>
    <t>lokal nr 16
o pow. 77,0 m²
ul. Chwiałkowskiego 19
obr. Wilda
ark. 06
dz. 57
o pow. 771 m²
KW PO2P/00101330/1</t>
  </si>
  <si>
    <t>460/10000</t>
  </si>
  <si>
    <t>lokal nr 8
o pow. 56,7 m²
ul. Jaworowa 72
obr. Dębiec
ark. 16
dz. 38/23
o pow. 1210 m²
KW PO2P/00074192/2</t>
  </si>
  <si>
    <t>lokal nr 14
o pow. 44,3 m²
ul. Klonowa 12
obr. Dębiec
ark. 06
dz. 104/8
o pow. 609 m²
KW PO2P/00065399/7</t>
  </si>
  <si>
    <t>186/10000</t>
  </si>
  <si>
    <t>lokal nr 4
o pow. 50,0 m²
ul. Kosińskiego 6
obr. Wilda
ark. 14
dz. 142/3
o pow. 875 m²
KW PO2P/00082781/7</t>
  </si>
  <si>
    <t>172/10000</t>
  </si>
  <si>
    <t>lokal nr 15
o pow. 53,7 m²
ul. Dąbrowskiego 20/22
obr. Jeżyce
ark. 12
dz. 138/1
o pow. 784 m²
KW PO1P/00067785/7</t>
  </si>
  <si>
    <t>16/1000</t>
  </si>
  <si>
    <t>lokal nr 3
o pow. 61,0 m²
ul. Dąbrowskiego 118
obr. Jeżyce
ark. 15
dz. 4/1
o pow. 163 m²
KW PO1P/00062194/2</t>
  </si>
  <si>
    <t xml:space="preserve">inst. wod - kan
inst. elektr.
inst. gazowa
</t>
  </si>
  <si>
    <t>610/4391</t>
  </si>
  <si>
    <t>lokal nr 5
o pow. 61,5 m²
ul. Dąbrowskiego 118
obr.Jeżyce
ark. 15
dz. 4/1
o pow. 163 m²
KW PO1P/00062194/2</t>
  </si>
  <si>
    <t>615/4391</t>
  </si>
  <si>
    <t>lokal nr 6
o pow. 61,0 m²
ul. Dąbrowskiego 118
obr. Jeżyce
ark. 15
dz. 4/1
o pow. 163 m²
KW PO1P/00062194/2</t>
  </si>
  <si>
    <t xml:space="preserve">inst. wod - kan
inst. elektr.
inst. gazowa
ogrzewanie - piec kaflowy
</t>
  </si>
  <si>
    <t>lokal nr 2
o pow. 41,2 m²
ul. Galla 9B
obr. Jeżyce
ark. 15
dz. 75/4, 8/3
o pow. 1119 m²
KW PO1P/00075597/1</t>
  </si>
  <si>
    <t>412/26893</t>
  </si>
  <si>
    <t>lokal nr 4
o pow. 58,4 m²
ul. Jackowskiego 56
obr. Jeżyce
ark. 16
dz. 47/1, 48/2
o pow. 224 m²
KW PO1P/00060283/9</t>
  </si>
  <si>
    <t>105/1000</t>
  </si>
  <si>
    <t>lokal nr 12
o pow. 89,5 m²
ul. Jeżycka 46A
obr. Jeżyce
ark. 11
dz. 83/1
o pow. 744 m²
KW PO1P/00089981/1</t>
  </si>
  <si>
    <t xml:space="preserve">inst. wod - kan
inst. elektr.
inst. gazowa
ogrzewanie - piece kaflowe
</t>
  </si>
  <si>
    <t>711/10000</t>
  </si>
  <si>
    <t>lokal nr 13
o pow. 35,5 m²
ul. Krasińskiego 15/17C
obr. Jeżyce
ark. 12
dz. 37/1, 38/2, 45/2
o pow. 458 m²
KW PO1P/00069199/6</t>
  </si>
  <si>
    <t>227/10000</t>
  </si>
  <si>
    <t>lokal nr 1
o pow. 49,8 m²
ul. Nad Wierzbakiem 14
obr. Golęcin
ark. 39, 41
dz. 124/1, 42/1
o pow. 515 m²
KW PO1P/00060402/0</t>
  </si>
  <si>
    <t xml:space="preserve">inst. wod - kan
inst. elektr.
inst. gazowa
ogrzewanie - piec akumulacyjny
</t>
  </si>
  <si>
    <t>543/10000</t>
  </si>
  <si>
    <t>lokal nr 28
o pow. 21,7 m²
ul. Prusa 16
obr. Jeżyce
ark. 14
dz. 28
o pow. 1020 m²
KW PO1P/00113182/8</t>
  </si>
  <si>
    <t>17/1000</t>
  </si>
  <si>
    <t>lokal nr 5
o pow. 36,1 m²
ul. Szamotulska 41
obr. Łazarz
ark. 04
dz. 2/27
o pow. 438 m²
KW PO1P/00070844/3</t>
  </si>
  <si>
    <t>361/12556</t>
  </si>
  <si>
    <t>lokal nr 15
o pow. 33,5 m²
ul. Grochowska 135 
obr. Łazarz
ark. 02
dz. 46/1
o pow. 2570 m²
KW PO1P/00057621/7</t>
  </si>
  <si>
    <t>42/10000</t>
  </si>
  <si>
    <t>lokal nr 2
o pow. 19,4 m²
ul. Rycerska 31
obr. Łazarz
ark. 16
dz. 55/2, 50/1
o pow. 730 m²
KW PO1P/00059648/6</t>
  </si>
  <si>
    <t>75/10000</t>
  </si>
  <si>
    <t>lokal nr 1
o pow. 63,4 m²
ul. Grottgera 3
obr. Łazarz
ark. 12
dz. 43/2
o pow. 804 m²
KW PO1P/00065692/4</t>
  </si>
  <si>
    <t>22.</t>
  </si>
  <si>
    <t>lokal nr 4
o pow. 183,1 m²
ul. Grottgera 3
obr. Łazarz
ark. 12
dz. 43/2
o pow. 804 m²
KW PO1P/00065692/4</t>
  </si>
  <si>
    <t>23.</t>
  </si>
  <si>
    <t>lokal nr 7
o pow. 88,5 m²
ul. Grottgera 3
obr. Łazarz
ark. 12
dz. 43/2
o pow. 804 m²
KW PO1P/00065692/4</t>
  </si>
  <si>
    <t>3/100</t>
  </si>
  <si>
    <t>24.</t>
  </si>
  <si>
    <t>lokal nr 7A
o pow. 122,3 m²
ul. Grottgera 3
obr. Łazarz
ark. 12
dz. 43/2
o pow. 804 m²
KW PO1P/00065692/4</t>
  </si>
  <si>
    <t>4/100</t>
  </si>
  <si>
    <t>25.</t>
  </si>
  <si>
    <t>lokal nr 8
o pow. 55,6 m²
ul. Palacza 8
obr. Łazarz
ark. 36
dz. 93/10
o pow. 583 m²
KW PO1P/00110911/7</t>
  </si>
  <si>
    <t>34/1000</t>
  </si>
  <si>
    <t>26.</t>
  </si>
  <si>
    <t>111/10000</t>
  </si>
  <si>
    <t>27.</t>
  </si>
  <si>
    <t>121/10000</t>
  </si>
  <si>
    <t>28.</t>
  </si>
  <si>
    <t>lokal nr 14
o pow. 69,4 m²
ul. Łukaszewicza 4
obr. Łazarz
ark. 32
dz. 60/2
o pow. 374 m²
KW PO1P/00077135/9</t>
  </si>
  <si>
    <t>556/10000</t>
  </si>
  <si>
    <t>29.</t>
  </si>
  <si>
    <t>lokal nr 14
o pow. 78,0 m²
ul. Calliera 3
obr. Łazarz
ark. 32
dz. 114/1, 114/3, 114/6
o pow. 904 m²
KW PO1P/00072265/4</t>
  </si>
  <si>
    <t>376/10000</t>
  </si>
  <si>
    <t>30.</t>
  </si>
  <si>
    <t>lokal nr 3
o pow. 55,8 m²
ul. Calliera 3
obr. Łazarz
ark. 32
dz. 114/1, 114/3, 114/6
o pow. 904 m²
KW PO1P/00072265/4</t>
  </si>
  <si>
    <t>269/10000</t>
  </si>
  <si>
    <t xml:space="preserve">inst. wod - kan
inst. elektr.
inst. gazowa
piece
</t>
  </si>
  <si>
    <t>lokal nr 8
o pow. 61,1 m²
ul. Calliera 3
obr. Łazarz
ark. 32
dz. 114/1, 114/3, 114/6
o pow. 904 m²
KW PO1P/00072265/4</t>
  </si>
  <si>
    <t>295/10000</t>
  </si>
  <si>
    <t>31.</t>
  </si>
  <si>
    <t>32.</t>
  </si>
  <si>
    <t>132/10000</t>
  </si>
  <si>
    <t>lokal nr 15
o pow. 27,4 m²
ul. Calliera 3
obr. Łazarz
ark. 32
dz. 114/1, 114/3, 114/6
o pow. 904 m²
KW PO1P/00072265/4</t>
  </si>
  <si>
    <t>33.</t>
  </si>
  <si>
    <t>34.</t>
  </si>
  <si>
    <t>35.</t>
  </si>
  <si>
    <t>36.</t>
  </si>
  <si>
    <t>240/10000</t>
  </si>
  <si>
    <t>lokal nr 12
o pow. 54,6 m²
ul. Husarska 15
obr. Łazarz
ark. 16
dz. 55/1
o pow. 726 m²
KW PO1P/00060042/8</t>
  </si>
  <si>
    <t>206/10000</t>
  </si>
  <si>
    <t>lokal nr 12
o pow. 76,1 m²
ul. Wojskowa 22
obr. Łazarz
ark. 13
dz. 8/2, 9/2, 10/2, 11/2, 11/4
o pow. 877 m²
KW PO1P/00077068/8</t>
  </si>
  <si>
    <t>24/1000</t>
  </si>
  <si>
    <t xml:space="preserve">inst. wod - kan
inst. elektr.
inst. gazowa
piecyk
</t>
  </si>
  <si>
    <t>562/10000</t>
  </si>
  <si>
    <t>37.</t>
  </si>
  <si>
    <t>lokal nr 7
o pow. 183,3 m²
ul. Małeckiego 11
obr. Łazarz
ark. 32
dz. 11/1
o pow. 583 m²
KW PO1P/00075578/2</t>
  </si>
  <si>
    <t>1833/21551</t>
  </si>
  <si>
    <t>38.</t>
  </si>
  <si>
    <t>150/10000</t>
  </si>
  <si>
    <t>39.</t>
  </si>
  <si>
    <t>lokal nr 4
o pow. 135,1 m²
ul. Garbary 97
obr. Poznań
ark. 06
dz. 31/1
o pow. 748 m²
KW PO1P/00094308/8</t>
  </si>
  <si>
    <t>52/1000</t>
  </si>
  <si>
    <t>40.</t>
  </si>
  <si>
    <t>232/10000</t>
  </si>
  <si>
    <t>41.</t>
  </si>
  <si>
    <t>333/10000</t>
  </si>
  <si>
    <r>
      <t xml:space="preserve">lokal nr 14
o pow. 49,2 m² + </t>
    </r>
    <r>
      <rPr>
        <sz val="11"/>
        <rFont val="Arial CE"/>
        <family val="0"/>
      </rPr>
      <t>piwnica o pow.</t>
    </r>
    <r>
      <rPr>
        <sz val="12"/>
        <rFont val="Arial CE"/>
        <family val="2"/>
      </rPr>
      <t xml:space="preserve"> 1,9 m² </t>
    </r>
    <r>
      <rPr>
        <sz val="11"/>
        <rFont val="Arial CE"/>
        <family val="0"/>
      </rPr>
      <t>jako pomieszczenie przynależne do lokalu</t>
    </r>
    <r>
      <rPr>
        <sz val="12"/>
        <rFont val="Arial CE"/>
        <family val="2"/>
      </rPr>
      <t xml:space="preserve">
ul. Głogowska 73
obr. Łazarz
ark. 32
dz. 47/3, 47/4, 47/5, 47/6
o pow. 579 m²
KW PO1P/00065362/2</t>
    </r>
  </si>
  <si>
    <t>42.</t>
  </si>
  <si>
    <t>lokal nr 11
o pow. 41,5 m²
ul. 23 Lutego 14
obr. Poznań
ark. 19
dz. 13/1
o pow. 471 m²
KW PO1P/00060043/5</t>
  </si>
  <si>
    <t>415/17305</t>
  </si>
  <si>
    <t>43.</t>
  </si>
  <si>
    <t>821/21389</t>
  </si>
  <si>
    <r>
      <t>od poz.</t>
    </r>
    <r>
      <rPr>
        <b/>
        <sz val="14"/>
        <color indexed="8"/>
        <rFont val="Arial CE"/>
        <family val="2"/>
      </rPr>
      <t xml:space="preserve"> 1 do poz. 43</t>
    </r>
  </si>
  <si>
    <t>lokal nr 2
o pow. 34,7 m²
ul. Hetmańska 35
obr. Łazarz
ark. 36
dz. 9/2,11/2,13/2,14/2,14/9
o pow. 946 m²
KW PO1P/00064166/1</t>
  </si>
  <si>
    <t>Lp.</t>
  </si>
  <si>
    <t>lokal nr 5
o pow. 29,8 m²
ul. Chociszewskiego 22
obr. Łazarz
ark. 31
dz. 171/2, 172/4
o pow. 929 m²
KW PO1P/00060874/9</t>
  </si>
  <si>
    <t>lokal nr 7
o pow. 72,5 m²
ul. Marcelińska 65
obr. Łazarz
ark. 04
dz. 13/1
o pow. 1191 m²
KW PO1P/00069192/7</t>
  </si>
  <si>
    <r>
      <t xml:space="preserve">lokal nr 5
o pow. 35,7 m² + WC o pow. 1,2 m²  </t>
    </r>
    <r>
      <rPr>
        <sz val="11"/>
        <rFont val="Arial CE"/>
        <family val="0"/>
      </rPr>
      <t>jako pomieszczenie przynależne do lokalu</t>
    </r>
    <r>
      <rPr>
        <sz val="12"/>
        <rFont val="Arial CE"/>
        <family val="2"/>
      </rPr>
      <t xml:space="preserve">
ul. Krzywa 4
obr. Górczyn
ark. 12
dz. 46/7
o pow. 422 m²
KW PO1P/00077131/1</t>
    </r>
  </si>
  <si>
    <t>lokal nr 5
o pow. 128,6 m²
ul. Głogowska 98
obr. Łazarz
ark. 31
dz. 40/1
o pow. 2608 m²
KW PO1P/00064021/3</t>
  </si>
  <si>
    <t>lokal nr 5A
o pow. 83,5 m²
ul. Kantaka 2
obr. Poznań
ark. 25
dz. 44/1, 45/1, 46/1, 44/2, 45/2, 46/2
o pow. 1538 m²
KW PO1P/00076992/7</t>
  </si>
  <si>
    <t>lokal nr 9
o pow. 82,1 m²
ul. Niegolewskich 22
obr. Łazarz
ark. 30
dz. 137
o pow. 1105 m²
KW PO1P/00008845/5</t>
  </si>
  <si>
    <t>załącznik do zarządzenia Nr 768/2011/P</t>
  </si>
  <si>
    <t>z dnia 02.12.2011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</si>
</sst>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1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8"/>
      <name val="Arial CE"/>
      <family val="2"/>
    </font>
    <font>
      <sz val="14"/>
      <color indexed="8"/>
      <name val="Arial CE"/>
      <family val="2"/>
    </font>
    <font>
      <b/>
      <sz val="14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vertical="top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4" fontId="2" fillId="0" borderId="2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vertical="top" wrapText="1"/>
    </xf>
    <xf numFmtId="4" fontId="9" fillId="2" borderId="2" xfId="0" applyNumberFormat="1" applyFont="1" applyFill="1" applyBorder="1" applyAlignment="1">
      <alignment vertical="top"/>
    </xf>
    <xf numFmtId="4" fontId="9" fillId="3" borderId="2" xfId="0" applyNumberFormat="1" applyFont="1" applyFill="1" applyBorder="1" applyAlignment="1">
      <alignment vertical="top"/>
    </xf>
    <xf numFmtId="4" fontId="9" fillId="0" borderId="2" xfId="0" applyNumberFormat="1" applyFont="1" applyBorder="1" applyAlignment="1">
      <alignment horizontal="center" vertical="top"/>
    </xf>
    <xf numFmtId="2" fontId="9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vertical="top"/>
    </xf>
    <xf numFmtId="0" fontId="8" fillId="0" borderId="3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horizontal="left" wrapText="1"/>
    </xf>
    <xf numFmtId="0" fontId="8" fillId="0" borderId="2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="75" zoomScaleNormal="75" workbookViewId="0" topLeftCell="A1">
      <selection activeCell="K8" sqref="K8"/>
    </sheetView>
  </sheetViews>
  <sheetFormatPr defaultColWidth="9.00390625" defaultRowHeight="12.75" outlineLevelCol="1"/>
  <cols>
    <col min="1" max="1" width="6.75390625" style="0" customWidth="1"/>
    <col min="2" max="2" width="24.875" style="0" customWidth="1"/>
    <col min="3" max="3" width="19.75390625" style="0" customWidth="1"/>
    <col min="4" max="4" width="17.00390625" style="0" customWidth="1"/>
    <col min="5" max="5" width="17.125" style="0" hidden="1" customWidth="1" outlineLevel="1"/>
    <col min="6" max="6" width="15.25390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  <col min="17" max="19" width="9.125" style="0" customWidth="1" outlineLevel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156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4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157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42</v>
      </c>
      <c r="I6" s="35"/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147</v>
      </c>
      <c r="I7" s="43"/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5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6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2" t="s">
        <v>149</v>
      </c>
      <c r="B11" s="23" t="s">
        <v>0</v>
      </c>
      <c r="C11" s="23" t="s">
        <v>1</v>
      </c>
      <c r="D11" s="23" t="s">
        <v>11</v>
      </c>
      <c r="E11" s="24" t="s">
        <v>40</v>
      </c>
      <c r="F11" s="24" t="s">
        <v>41</v>
      </c>
      <c r="G11" s="25" t="s">
        <v>20</v>
      </c>
      <c r="H11" s="23" t="s">
        <v>12</v>
      </c>
      <c r="I11" s="23" t="s">
        <v>13</v>
      </c>
      <c r="J11" s="23" t="s">
        <v>7</v>
      </c>
      <c r="K11" s="23" t="s">
        <v>8</v>
      </c>
      <c r="L11" s="23" t="s">
        <v>9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44.75" customHeight="1">
      <c r="A13" s="2" t="s">
        <v>14</v>
      </c>
      <c r="B13" s="3" t="s">
        <v>43</v>
      </c>
      <c r="C13" s="4" t="s">
        <v>3</v>
      </c>
      <c r="D13" s="4" t="s">
        <v>10</v>
      </c>
      <c r="E13" s="16">
        <v>223915</v>
      </c>
      <c r="F13" s="16">
        <v>17641</v>
      </c>
      <c r="G13" s="17">
        <f aca="true" t="shared" si="0" ref="G13:G55">0.23*F13</f>
        <v>4057.4300000000003</v>
      </c>
      <c r="H13" s="21">
        <f aca="true" t="shared" si="1" ref="H13:H18">SUM(E13:G13)</f>
        <v>245613.43</v>
      </c>
      <c r="I13" s="19">
        <f aca="true" t="shared" si="2" ref="I13:I18">+SUM(F13,G13)*0.15</f>
        <v>3254.7644999999998</v>
      </c>
      <c r="J13" s="19">
        <f aca="true" t="shared" si="3" ref="J13:J18">SUM(F13:G13)*0.01</f>
        <v>216.98430000000002</v>
      </c>
      <c r="K13" s="18" t="s">
        <v>44</v>
      </c>
      <c r="L13" s="5" t="s">
        <v>2</v>
      </c>
      <c r="M13" s="10"/>
      <c r="N13" s="10"/>
    </row>
    <row r="14" spans="1:14" s="1" customFormat="1" ht="129" customHeight="1">
      <c r="A14" s="2" t="s">
        <v>15</v>
      </c>
      <c r="B14" s="3" t="s">
        <v>45</v>
      </c>
      <c r="C14" s="4" t="s">
        <v>3</v>
      </c>
      <c r="D14" s="4" t="s">
        <v>46</v>
      </c>
      <c r="E14" s="16">
        <v>116787</v>
      </c>
      <c r="F14" s="16">
        <v>11527</v>
      </c>
      <c r="G14" s="17">
        <f t="shared" si="0"/>
        <v>2651.21</v>
      </c>
      <c r="H14" s="21">
        <f t="shared" si="1"/>
        <v>130965.21</v>
      </c>
      <c r="I14" s="19">
        <f t="shared" si="2"/>
        <v>2126.7315</v>
      </c>
      <c r="J14" s="19">
        <f t="shared" si="3"/>
        <v>141.78209999999999</v>
      </c>
      <c r="K14" s="18" t="s">
        <v>47</v>
      </c>
      <c r="L14" s="5" t="s">
        <v>2</v>
      </c>
      <c r="M14" s="10"/>
      <c r="N14" s="10"/>
    </row>
    <row r="15" spans="1:14" s="1" customFormat="1" ht="132" customHeight="1">
      <c r="A15" s="2" t="s">
        <v>16</v>
      </c>
      <c r="B15" s="3" t="s">
        <v>48</v>
      </c>
      <c r="C15" s="36" t="s">
        <v>3</v>
      </c>
      <c r="D15" s="4" t="s">
        <v>38</v>
      </c>
      <c r="E15" s="37">
        <v>291436</v>
      </c>
      <c r="F15" s="37">
        <v>40344</v>
      </c>
      <c r="G15" s="38">
        <f t="shared" si="0"/>
        <v>9279.12</v>
      </c>
      <c r="H15" s="39">
        <f t="shared" si="1"/>
        <v>341059.12</v>
      </c>
      <c r="I15" s="40">
        <f t="shared" si="2"/>
        <v>7443.468</v>
      </c>
      <c r="J15" s="40">
        <f t="shared" si="3"/>
        <v>496.23120000000006</v>
      </c>
      <c r="K15" s="41" t="s">
        <v>49</v>
      </c>
      <c r="L15" s="42" t="s">
        <v>2</v>
      </c>
      <c r="M15" s="10"/>
      <c r="N15" s="10"/>
    </row>
    <row r="16" spans="1:14" s="1" customFormat="1" ht="143.25" customHeight="1">
      <c r="A16" s="2" t="s">
        <v>17</v>
      </c>
      <c r="B16" s="44" t="s">
        <v>50</v>
      </c>
      <c r="C16" s="4" t="s">
        <v>3</v>
      </c>
      <c r="D16" s="4" t="s">
        <v>37</v>
      </c>
      <c r="E16" s="16">
        <v>264305</v>
      </c>
      <c r="F16" s="16">
        <v>51780</v>
      </c>
      <c r="G16" s="17">
        <f t="shared" si="0"/>
        <v>11909.4</v>
      </c>
      <c r="H16" s="21">
        <f t="shared" si="1"/>
        <v>327994.4</v>
      </c>
      <c r="I16" s="19">
        <f t="shared" si="2"/>
        <v>9553.41</v>
      </c>
      <c r="J16" s="19">
        <f t="shared" si="3"/>
        <v>636.894</v>
      </c>
      <c r="K16" s="18" t="s">
        <v>51</v>
      </c>
      <c r="L16" s="5" t="s">
        <v>2</v>
      </c>
      <c r="M16" s="10"/>
      <c r="N16" s="10"/>
    </row>
    <row r="17" spans="1:14" s="1" customFormat="1" ht="133.5" customHeight="1">
      <c r="A17" s="2" t="s">
        <v>18</v>
      </c>
      <c r="B17" s="3" t="s">
        <v>52</v>
      </c>
      <c r="C17" s="4" t="s">
        <v>3</v>
      </c>
      <c r="D17" s="4" t="s">
        <v>10</v>
      </c>
      <c r="E17" s="16">
        <v>235346</v>
      </c>
      <c r="F17" s="16">
        <v>17423</v>
      </c>
      <c r="G17" s="17">
        <f t="shared" si="0"/>
        <v>4007.29</v>
      </c>
      <c r="H17" s="21">
        <f t="shared" si="1"/>
        <v>256776.29</v>
      </c>
      <c r="I17" s="19">
        <f t="shared" si="2"/>
        <v>3214.5435</v>
      </c>
      <c r="J17" s="19">
        <f t="shared" si="3"/>
        <v>214.30290000000002</v>
      </c>
      <c r="K17" s="18" t="s">
        <v>39</v>
      </c>
      <c r="L17" s="5" t="s">
        <v>2</v>
      </c>
      <c r="M17" s="10"/>
      <c r="N17" s="10"/>
    </row>
    <row r="18" spans="1:14" s="27" customFormat="1" ht="128.25" customHeight="1">
      <c r="A18" s="2" t="s">
        <v>19</v>
      </c>
      <c r="B18" s="45" t="s">
        <v>53</v>
      </c>
      <c r="C18" s="28" t="s">
        <v>3</v>
      </c>
      <c r="D18" s="4" t="s">
        <v>10</v>
      </c>
      <c r="E18" s="29">
        <v>194145</v>
      </c>
      <c r="F18" s="29">
        <v>9945</v>
      </c>
      <c r="G18" s="30">
        <f t="shared" si="0"/>
        <v>2287.35</v>
      </c>
      <c r="H18" s="31">
        <f t="shared" si="1"/>
        <v>206377.35</v>
      </c>
      <c r="I18" s="32">
        <f t="shared" si="2"/>
        <v>1834.8525</v>
      </c>
      <c r="J18" s="32">
        <f t="shared" si="3"/>
        <v>122.32350000000001</v>
      </c>
      <c r="K18" s="33" t="s">
        <v>54</v>
      </c>
      <c r="L18" s="34" t="s">
        <v>2</v>
      </c>
      <c r="M18" s="26"/>
      <c r="N18" s="26"/>
    </row>
    <row r="19" spans="1:12" ht="134.25" customHeight="1">
      <c r="A19" s="2" t="s">
        <v>22</v>
      </c>
      <c r="B19" s="3" t="s">
        <v>55</v>
      </c>
      <c r="C19" s="36" t="s">
        <v>3</v>
      </c>
      <c r="D19" s="4" t="s">
        <v>21</v>
      </c>
      <c r="E19" s="37">
        <v>185731</v>
      </c>
      <c r="F19" s="37">
        <v>26819</v>
      </c>
      <c r="G19" s="38">
        <f t="shared" si="0"/>
        <v>6168.37</v>
      </c>
      <c r="H19" s="39">
        <f aca="true" t="shared" si="4" ref="H19:H29">SUM(E19:G19)</f>
        <v>218718.37</v>
      </c>
      <c r="I19" s="40">
        <f aca="true" t="shared" si="5" ref="I19:I29">+SUM(F19,G19)*0.15</f>
        <v>4948.105500000001</v>
      </c>
      <c r="J19" s="40">
        <f aca="true" t="shared" si="6" ref="J19:J29">SUM(F19:G19)*0.01</f>
        <v>329.87370000000004</v>
      </c>
      <c r="K19" s="41" t="s">
        <v>56</v>
      </c>
      <c r="L19" s="42" t="s">
        <v>2</v>
      </c>
    </row>
    <row r="20" spans="1:12" ht="147" customHeight="1">
      <c r="A20" s="2" t="s">
        <v>23</v>
      </c>
      <c r="B20" s="3" t="s">
        <v>57</v>
      </c>
      <c r="C20" s="4" t="s">
        <v>3</v>
      </c>
      <c r="D20" s="4" t="s">
        <v>10</v>
      </c>
      <c r="E20" s="16">
        <v>188389</v>
      </c>
      <c r="F20" s="16">
        <v>12248</v>
      </c>
      <c r="G20" s="17">
        <f t="shared" si="0"/>
        <v>2817.04</v>
      </c>
      <c r="H20" s="21">
        <f t="shared" si="4"/>
        <v>203454.04</v>
      </c>
      <c r="I20" s="19">
        <f t="shared" si="5"/>
        <v>2259.756</v>
      </c>
      <c r="J20" s="19">
        <f t="shared" si="6"/>
        <v>150.65040000000002</v>
      </c>
      <c r="K20" s="18" t="s">
        <v>58</v>
      </c>
      <c r="L20" s="5" t="s">
        <v>2</v>
      </c>
    </row>
    <row r="21" spans="1:12" ht="129" customHeight="1">
      <c r="A21" s="2" t="s">
        <v>24</v>
      </c>
      <c r="B21" s="3" t="s">
        <v>59</v>
      </c>
      <c r="C21" s="28" t="s">
        <v>3</v>
      </c>
      <c r="D21" s="4" t="s">
        <v>60</v>
      </c>
      <c r="E21" s="29">
        <v>198020</v>
      </c>
      <c r="F21" s="29">
        <v>19757</v>
      </c>
      <c r="G21" s="30">
        <f t="shared" si="0"/>
        <v>4544.110000000001</v>
      </c>
      <c r="H21" s="31">
        <f t="shared" si="4"/>
        <v>222321.11</v>
      </c>
      <c r="I21" s="32">
        <f t="shared" si="5"/>
        <v>3645.1665</v>
      </c>
      <c r="J21" s="32">
        <f t="shared" si="6"/>
        <v>243.0111</v>
      </c>
      <c r="K21" s="33" t="s">
        <v>61</v>
      </c>
      <c r="L21" s="34" t="s">
        <v>2</v>
      </c>
    </row>
    <row r="22" spans="1:12" ht="125.25" customHeight="1">
      <c r="A22" s="2" t="s">
        <v>25</v>
      </c>
      <c r="B22" s="3" t="s">
        <v>62</v>
      </c>
      <c r="C22" s="36" t="s">
        <v>3</v>
      </c>
      <c r="D22" s="4" t="s">
        <v>65</v>
      </c>
      <c r="E22" s="37">
        <v>199643</v>
      </c>
      <c r="F22" s="37">
        <v>19919</v>
      </c>
      <c r="G22" s="38">
        <f t="shared" si="0"/>
        <v>4581.37</v>
      </c>
      <c r="H22" s="39">
        <f t="shared" si="4"/>
        <v>224143.37</v>
      </c>
      <c r="I22" s="40">
        <f t="shared" si="5"/>
        <v>3675.0555</v>
      </c>
      <c r="J22" s="40">
        <f t="shared" si="6"/>
        <v>245.00369999999998</v>
      </c>
      <c r="K22" s="41" t="s">
        <v>63</v>
      </c>
      <c r="L22" s="42" t="s">
        <v>2</v>
      </c>
    </row>
    <row r="23" spans="1:12" ht="123" customHeight="1">
      <c r="A23" s="2" t="s">
        <v>26</v>
      </c>
      <c r="B23" s="3" t="s">
        <v>64</v>
      </c>
      <c r="C23" s="36" t="s">
        <v>3</v>
      </c>
      <c r="D23" s="4" t="s">
        <v>65</v>
      </c>
      <c r="E23" s="37">
        <v>198020</v>
      </c>
      <c r="F23" s="37">
        <v>19757</v>
      </c>
      <c r="G23" s="38">
        <f t="shared" si="0"/>
        <v>4544.110000000001</v>
      </c>
      <c r="H23" s="39">
        <f t="shared" si="4"/>
        <v>222321.11</v>
      </c>
      <c r="I23" s="40">
        <f t="shared" si="5"/>
        <v>3645.1665</v>
      </c>
      <c r="J23" s="40">
        <f t="shared" si="6"/>
        <v>243.0111</v>
      </c>
      <c r="K23" s="41" t="s">
        <v>61</v>
      </c>
      <c r="L23" s="42" t="s">
        <v>2</v>
      </c>
    </row>
    <row r="24" spans="1:12" ht="131.25" customHeight="1">
      <c r="A24" s="2" t="s">
        <v>27</v>
      </c>
      <c r="B24" s="3" t="s">
        <v>66</v>
      </c>
      <c r="C24" s="36" t="s">
        <v>3</v>
      </c>
      <c r="D24" s="4" t="s">
        <v>21</v>
      </c>
      <c r="E24" s="37">
        <v>163186</v>
      </c>
      <c r="F24" s="37">
        <v>15848</v>
      </c>
      <c r="G24" s="38">
        <f t="shared" si="0"/>
        <v>3645.04</v>
      </c>
      <c r="H24" s="39">
        <f t="shared" si="4"/>
        <v>182679.04</v>
      </c>
      <c r="I24" s="40">
        <f t="shared" si="5"/>
        <v>2923.956</v>
      </c>
      <c r="J24" s="40">
        <f t="shared" si="6"/>
        <v>194.93040000000002</v>
      </c>
      <c r="K24" s="41" t="s">
        <v>67</v>
      </c>
      <c r="L24" s="42" t="s">
        <v>2</v>
      </c>
    </row>
    <row r="25" spans="1:12" ht="126" customHeight="1">
      <c r="A25" s="2" t="s">
        <v>28</v>
      </c>
      <c r="B25" s="3" t="s">
        <v>68</v>
      </c>
      <c r="C25" s="36" t="s">
        <v>3</v>
      </c>
      <c r="D25" s="4" t="s">
        <v>21</v>
      </c>
      <c r="E25" s="37">
        <v>176777</v>
      </c>
      <c r="F25" s="37">
        <v>20521</v>
      </c>
      <c r="G25" s="38">
        <f t="shared" si="0"/>
        <v>4719.83</v>
      </c>
      <c r="H25" s="39">
        <f t="shared" si="4"/>
        <v>202017.83</v>
      </c>
      <c r="I25" s="40">
        <f t="shared" si="5"/>
        <v>3786.1245</v>
      </c>
      <c r="J25" s="40">
        <f t="shared" si="6"/>
        <v>252.40830000000003</v>
      </c>
      <c r="K25" s="41" t="s">
        <v>69</v>
      </c>
      <c r="L25" s="42" t="s">
        <v>2</v>
      </c>
    </row>
    <row r="26" spans="1:12" ht="132" customHeight="1">
      <c r="A26" s="2" t="s">
        <v>29</v>
      </c>
      <c r="B26" s="3" t="s">
        <v>70</v>
      </c>
      <c r="C26" s="36" t="s">
        <v>3</v>
      </c>
      <c r="D26" s="4" t="s">
        <v>71</v>
      </c>
      <c r="E26" s="37">
        <v>263531</v>
      </c>
      <c r="F26" s="37">
        <v>47986</v>
      </c>
      <c r="G26" s="38">
        <f t="shared" si="0"/>
        <v>11036.78</v>
      </c>
      <c r="H26" s="39">
        <f t="shared" si="4"/>
        <v>322553.78</v>
      </c>
      <c r="I26" s="40">
        <f t="shared" si="5"/>
        <v>8853.417</v>
      </c>
      <c r="J26" s="40">
        <f t="shared" si="6"/>
        <v>590.2278</v>
      </c>
      <c r="K26" s="41" t="s">
        <v>72</v>
      </c>
      <c r="L26" s="42" t="s">
        <v>2</v>
      </c>
    </row>
    <row r="27" spans="1:12" ht="150.75" customHeight="1">
      <c r="A27" s="2" t="s">
        <v>30</v>
      </c>
      <c r="B27" s="3" t="s">
        <v>73</v>
      </c>
      <c r="C27" s="36" t="s">
        <v>3</v>
      </c>
      <c r="D27" s="4" t="s">
        <v>65</v>
      </c>
      <c r="E27" s="37">
        <v>115644</v>
      </c>
      <c r="F27" s="37">
        <v>9431</v>
      </c>
      <c r="G27" s="38">
        <f t="shared" si="0"/>
        <v>2169.13</v>
      </c>
      <c r="H27" s="39">
        <f t="shared" si="4"/>
        <v>127244.13</v>
      </c>
      <c r="I27" s="40">
        <f t="shared" si="5"/>
        <v>1740.0195</v>
      </c>
      <c r="J27" s="40">
        <f t="shared" si="6"/>
        <v>116.00130000000001</v>
      </c>
      <c r="K27" s="41" t="s">
        <v>74</v>
      </c>
      <c r="L27" s="42" t="s">
        <v>2</v>
      </c>
    </row>
    <row r="28" spans="1:12" ht="141" customHeight="1">
      <c r="A28" s="2" t="s">
        <v>31</v>
      </c>
      <c r="B28" s="3" t="s">
        <v>75</v>
      </c>
      <c r="C28" s="36" t="s">
        <v>3</v>
      </c>
      <c r="D28" s="4" t="s">
        <v>76</v>
      </c>
      <c r="E28" s="37">
        <v>148152</v>
      </c>
      <c r="F28" s="37">
        <v>27305</v>
      </c>
      <c r="G28" s="38">
        <f t="shared" si="0"/>
        <v>6280.150000000001</v>
      </c>
      <c r="H28" s="39">
        <f t="shared" si="4"/>
        <v>181737.15</v>
      </c>
      <c r="I28" s="40">
        <f t="shared" si="5"/>
        <v>5037.7725</v>
      </c>
      <c r="J28" s="40">
        <f t="shared" si="6"/>
        <v>335.85150000000004</v>
      </c>
      <c r="K28" s="41" t="s">
        <v>77</v>
      </c>
      <c r="L28" s="42" t="s">
        <v>2</v>
      </c>
    </row>
    <row r="29" spans="1:12" ht="131.25" customHeight="1">
      <c r="A29" s="2" t="s">
        <v>32</v>
      </c>
      <c r="B29" s="3" t="s">
        <v>78</v>
      </c>
      <c r="C29" s="36" t="s">
        <v>3</v>
      </c>
      <c r="D29" s="4" t="s">
        <v>21</v>
      </c>
      <c r="E29" s="37">
        <v>70801</v>
      </c>
      <c r="F29" s="37">
        <v>15730</v>
      </c>
      <c r="G29" s="38">
        <f t="shared" si="0"/>
        <v>3617.9</v>
      </c>
      <c r="H29" s="39">
        <f t="shared" si="4"/>
        <v>90148.9</v>
      </c>
      <c r="I29" s="40">
        <f t="shared" si="5"/>
        <v>2902.185</v>
      </c>
      <c r="J29" s="40">
        <f t="shared" si="6"/>
        <v>193.479</v>
      </c>
      <c r="K29" s="41" t="s">
        <v>79</v>
      </c>
      <c r="L29" s="42" t="s">
        <v>2</v>
      </c>
    </row>
    <row r="30" spans="1:12" ht="129" customHeight="1">
      <c r="A30" s="2" t="s">
        <v>33</v>
      </c>
      <c r="B30" s="3" t="s">
        <v>80</v>
      </c>
      <c r="C30" s="36" t="s">
        <v>3</v>
      </c>
      <c r="D30" s="4" t="s">
        <v>21</v>
      </c>
      <c r="E30" s="37">
        <v>132529</v>
      </c>
      <c r="F30" s="37">
        <v>11424</v>
      </c>
      <c r="G30" s="38">
        <f t="shared" si="0"/>
        <v>2627.52</v>
      </c>
      <c r="H30" s="39">
        <f aca="true" t="shared" si="7" ref="H30:H37">SUM(E30:G30)</f>
        <v>146580.52</v>
      </c>
      <c r="I30" s="40">
        <f aca="true" t="shared" si="8" ref="I30:I37">+SUM(F30,G30)*0.15</f>
        <v>2107.728</v>
      </c>
      <c r="J30" s="40">
        <f aca="true" t="shared" si="9" ref="J30:J37">SUM(F30:G30)*0.01</f>
        <v>140.51520000000002</v>
      </c>
      <c r="K30" s="41" t="s">
        <v>81</v>
      </c>
      <c r="L30" s="42" t="s">
        <v>2</v>
      </c>
    </row>
    <row r="31" spans="1:12" ht="127.5" customHeight="1">
      <c r="A31" s="2" t="s">
        <v>34</v>
      </c>
      <c r="B31" s="3" t="s">
        <v>82</v>
      </c>
      <c r="C31" s="36" t="s">
        <v>3</v>
      </c>
      <c r="D31" s="4" t="s">
        <v>21</v>
      </c>
      <c r="E31" s="37">
        <v>141008</v>
      </c>
      <c r="F31" s="37">
        <v>9418</v>
      </c>
      <c r="G31" s="38">
        <f t="shared" si="0"/>
        <v>2166.14</v>
      </c>
      <c r="H31" s="39">
        <f t="shared" si="7"/>
        <v>152592.14</v>
      </c>
      <c r="I31" s="40">
        <f t="shared" si="8"/>
        <v>1737.6209999999999</v>
      </c>
      <c r="J31" s="40">
        <f t="shared" si="9"/>
        <v>115.8414</v>
      </c>
      <c r="K31" s="41" t="s">
        <v>83</v>
      </c>
      <c r="L31" s="42" t="s">
        <v>2</v>
      </c>
    </row>
    <row r="32" spans="1:12" ht="129" customHeight="1">
      <c r="A32" s="2" t="s">
        <v>35</v>
      </c>
      <c r="B32" s="3" t="s">
        <v>84</v>
      </c>
      <c r="C32" s="36" t="s">
        <v>3</v>
      </c>
      <c r="D32" s="4" t="s">
        <v>21</v>
      </c>
      <c r="E32" s="37">
        <v>73434</v>
      </c>
      <c r="F32" s="37">
        <v>4587</v>
      </c>
      <c r="G32" s="38">
        <f t="shared" si="0"/>
        <v>1055.01</v>
      </c>
      <c r="H32" s="39">
        <f t="shared" si="7"/>
        <v>79076.01</v>
      </c>
      <c r="I32" s="40">
        <f t="shared" si="8"/>
        <v>846.3015</v>
      </c>
      <c r="J32" s="40">
        <f t="shared" si="9"/>
        <v>56.420100000000005</v>
      </c>
      <c r="K32" s="41" t="s">
        <v>85</v>
      </c>
      <c r="L32" s="42" t="s">
        <v>2</v>
      </c>
    </row>
    <row r="33" spans="1:12" ht="128.25" customHeight="1">
      <c r="A33" s="2" t="s">
        <v>36</v>
      </c>
      <c r="B33" s="3" t="s">
        <v>86</v>
      </c>
      <c r="C33" s="36" t="s">
        <v>3</v>
      </c>
      <c r="D33" s="4" t="s">
        <v>21</v>
      </c>
      <c r="E33" s="37">
        <v>213615</v>
      </c>
      <c r="F33" s="37">
        <v>15701</v>
      </c>
      <c r="G33" s="38">
        <f t="shared" si="0"/>
        <v>3611.23</v>
      </c>
      <c r="H33" s="39">
        <f t="shared" si="7"/>
        <v>232927.23</v>
      </c>
      <c r="I33" s="40">
        <f t="shared" si="8"/>
        <v>2896.8345</v>
      </c>
      <c r="J33" s="40">
        <f t="shared" si="9"/>
        <v>193.1223</v>
      </c>
      <c r="K33" s="41" t="s">
        <v>47</v>
      </c>
      <c r="L33" s="42" t="s">
        <v>2</v>
      </c>
    </row>
    <row r="34" spans="1:12" ht="120">
      <c r="A34" s="2" t="s">
        <v>87</v>
      </c>
      <c r="B34" s="3" t="s">
        <v>88</v>
      </c>
      <c r="C34" s="36" t="s">
        <v>3</v>
      </c>
      <c r="D34" s="4" t="s">
        <v>21</v>
      </c>
      <c r="E34" s="37">
        <v>511601</v>
      </c>
      <c r="F34" s="37">
        <v>54953</v>
      </c>
      <c r="G34" s="38">
        <f t="shared" si="0"/>
        <v>12639.19</v>
      </c>
      <c r="H34" s="39">
        <f t="shared" si="7"/>
        <v>579193.19</v>
      </c>
      <c r="I34" s="40">
        <f t="shared" si="8"/>
        <v>10138.8285</v>
      </c>
      <c r="J34" s="40">
        <f t="shared" si="9"/>
        <v>675.9219</v>
      </c>
      <c r="K34" s="41" t="s">
        <v>49</v>
      </c>
      <c r="L34" s="42" t="s">
        <v>2</v>
      </c>
    </row>
    <row r="35" spans="1:12" ht="125.25" customHeight="1">
      <c r="A35" s="2" t="s">
        <v>89</v>
      </c>
      <c r="B35" s="3" t="s">
        <v>90</v>
      </c>
      <c r="C35" s="36" t="s">
        <v>3</v>
      </c>
      <c r="D35" s="4" t="s">
        <v>21</v>
      </c>
      <c r="E35" s="37">
        <v>255454</v>
      </c>
      <c r="F35" s="37">
        <v>23551</v>
      </c>
      <c r="G35" s="38">
        <f t="shared" si="0"/>
        <v>5416.7300000000005</v>
      </c>
      <c r="H35" s="39">
        <f t="shared" si="7"/>
        <v>284421.73</v>
      </c>
      <c r="I35" s="40">
        <f t="shared" si="8"/>
        <v>4345.1595</v>
      </c>
      <c r="J35" s="40">
        <f t="shared" si="9"/>
        <v>289.6773</v>
      </c>
      <c r="K35" s="41" t="s">
        <v>91</v>
      </c>
      <c r="L35" s="42" t="s">
        <v>2</v>
      </c>
    </row>
    <row r="36" spans="1:12" ht="126.75" customHeight="1">
      <c r="A36" s="2" t="s">
        <v>92</v>
      </c>
      <c r="B36" s="3" t="s">
        <v>93</v>
      </c>
      <c r="C36" s="36" t="s">
        <v>3</v>
      </c>
      <c r="D36" s="4" t="s">
        <v>21</v>
      </c>
      <c r="E36" s="37">
        <v>351217</v>
      </c>
      <c r="F36" s="37">
        <v>31402</v>
      </c>
      <c r="G36" s="38">
        <f t="shared" si="0"/>
        <v>7222.46</v>
      </c>
      <c r="H36" s="39">
        <f t="shared" si="7"/>
        <v>389841.46</v>
      </c>
      <c r="I36" s="40">
        <f t="shared" si="8"/>
        <v>5793.669</v>
      </c>
      <c r="J36" s="40">
        <f t="shared" si="9"/>
        <v>386.2446</v>
      </c>
      <c r="K36" s="41" t="s">
        <v>94</v>
      </c>
      <c r="L36" s="42" t="s">
        <v>2</v>
      </c>
    </row>
    <row r="37" spans="1:12" ht="129" customHeight="1">
      <c r="A37" s="2" t="s">
        <v>95</v>
      </c>
      <c r="B37" s="3" t="s">
        <v>96</v>
      </c>
      <c r="C37" s="36" t="s">
        <v>3</v>
      </c>
      <c r="D37" s="4" t="s">
        <v>21</v>
      </c>
      <c r="E37" s="37">
        <v>188749</v>
      </c>
      <c r="F37" s="37">
        <v>19698</v>
      </c>
      <c r="G37" s="38">
        <f t="shared" si="0"/>
        <v>4530.54</v>
      </c>
      <c r="H37" s="39">
        <f t="shared" si="7"/>
        <v>212977.54</v>
      </c>
      <c r="I37" s="40">
        <f t="shared" si="8"/>
        <v>3634.281</v>
      </c>
      <c r="J37" s="40">
        <f t="shared" si="9"/>
        <v>242.2854</v>
      </c>
      <c r="K37" s="41" t="s">
        <v>97</v>
      </c>
      <c r="L37" s="42" t="s">
        <v>2</v>
      </c>
    </row>
    <row r="38" spans="1:12" ht="146.25" customHeight="1">
      <c r="A38" s="2" t="s">
        <v>98</v>
      </c>
      <c r="B38" s="3" t="s">
        <v>148</v>
      </c>
      <c r="C38" s="36" t="s">
        <v>3</v>
      </c>
      <c r="D38" s="4" t="s">
        <v>21</v>
      </c>
      <c r="E38" s="37">
        <v>129630</v>
      </c>
      <c r="F38" s="37">
        <v>10071</v>
      </c>
      <c r="G38" s="38">
        <f t="shared" si="0"/>
        <v>2316.33</v>
      </c>
      <c r="H38" s="39">
        <f aca="true" t="shared" si="10" ref="H38:H48">SUM(E38:G38)</f>
        <v>142017.33</v>
      </c>
      <c r="I38" s="40">
        <f aca="true" t="shared" si="11" ref="I38:I48">+SUM(F38,G38)*0.15</f>
        <v>1858.0994999999998</v>
      </c>
      <c r="J38" s="40">
        <f aca="true" t="shared" si="12" ref="J38:J48">SUM(F38:G38)*0.01</f>
        <v>123.8733</v>
      </c>
      <c r="K38" s="41" t="s">
        <v>99</v>
      </c>
      <c r="L38" s="42" t="s">
        <v>2</v>
      </c>
    </row>
    <row r="39" spans="1:12" ht="141.75" customHeight="1">
      <c r="A39" s="2" t="s">
        <v>100</v>
      </c>
      <c r="B39" s="3" t="s">
        <v>150</v>
      </c>
      <c r="C39" s="36" t="s">
        <v>3</v>
      </c>
      <c r="D39" s="4" t="s">
        <v>21</v>
      </c>
      <c r="E39" s="37">
        <v>116166</v>
      </c>
      <c r="F39" s="37">
        <v>11171</v>
      </c>
      <c r="G39" s="38">
        <f t="shared" si="0"/>
        <v>2569.33</v>
      </c>
      <c r="H39" s="39">
        <f t="shared" si="10"/>
        <v>129906.33</v>
      </c>
      <c r="I39" s="40">
        <f t="shared" si="11"/>
        <v>2061.0495</v>
      </c>
      <c r="J39" s="40">
        <f t="shared" si="12"/>
        <v>137.4033</v>
      </c>
      <c r="K39" s="41" t="s">
        <v>101</v>
      </c>
      <c r="L39" s="42" t="s">
        <v>2</v>
      </c>
    </row>
    <row r="40" spans="1:12" ht="125.25" customHeight="1">
      <c r="A40" s="2" t="s">
        <v>102</v>
      </c>
      <c r="B40" s="3" t="s">
        <v>103</v>
      </c>
      <c r="C40" s="36" t="s">
        <v>3</v>
      </c>
      <c r="D40" s="4" t="s">
        <v>21</v>
      </c>
      <c r="E40" s="37">
        <v>248545</v>
      </c>
      <c r="F40" s="37">
        <v>18143</v>
      </c>
      <c r="G40" s="38">
        <f t="shared" si="0"/>
        <v>4172.89</v>
      </c>
      <c r="H40" s="39">
        <f t="shared" si="10"/>
        <v>270860.89</v>
      </c>
      <c r="I40" s="40">
        <f t="shared" si="11"/>
        <v>3347.3835</v>
      </c>
      <c r="J40" s="40">
        <f t="shared" si="12"/>
        <v>223.1589</v>
      </c>
      <c r="K40" s="41" t="s">
        <v>104</v>
      </c>
      <c r="L40" s="42" t="s">
        <v>2</v>
      </c>
    </row>
    <row r="41" spans="1:12" ht="126.75" customHeight="1">
      <c r="A41" s="2" t="s">
        <v>105</v>
      </c>
      <c r="B41" s="3" t="s">
        <v>106</v>
      </c>
      <c r="C41" s="36" t="s">
        <v>3</v>
      </c>
      <c r="D41" s="4" t="s">
        <v>111</v>
      </c>
      <c r="E41" s="37">
        <v>219901</v>
      </c>
      <c r="F41" s="37">
        <v>29657</v>
      </c>
      <c r="G41" s="38">
        <f t="shared" si="0"/>
        <v>6821.110000000001</v>
      </c>
      <c r="H41" s="39">
        <f t="shared" si="10"/>
        <v>256379.11</v>
      </c>
      <c r="I41" s="40">
        <f t="shared" si="11"/>
        <v>5471.7164999999995</v>
      </c>
      <c r="J41" s="40">
        <f t="shared" si="12"/>
        <v>364.78110000000004</v>
      </c>
      <c r="K41" s="41" t="s">
        <v>107</v>
      </c>
      <c r="L41" s="42" t="s">
        <v>2</v>
      </c>
    </row>
    <row r="42" spans="1:12" ht="123.75" customHeight="1">
      <c r="A42" s="2" t="s">
        <v>108</v>
      </c>
      <c r="B42" s="3" t="s">
        <v>109</v>
      </c>
      <c r="C42" s="36" t="s">
        <v>3</v>
      </c>
      <c r="D42" s="4" t="s">
        <v>111</v>
      </c>
      <c r="E42" s="37">
        <v>159215</v>
      </c>
      <c r="F42" s="37">
        <v>21217</v>
      </c>
      <c r="G42" s="38">
        <f t="shared" si="0"/>
        <v>4879.91</v>
      </c>
      <c r="H42" s="39">
        <f t="shared" si="10"/>
        <v>185311.91</v>
      </c>
      <c r="I42" s="40">
        <f t="shared" si="11"/>
        <v>3914.5364999999997</v>
      </c>
      <c r="J42" s="40">
        <f t="shared" si="12"/>
        <v>260.9691</v>
      </c>
      <c r="K42" s="41" t="s">
        <v>110</v>
      </c>
      <c r="L42" s="42" t="s">
        <v>2</v>
      </c>
    </row>
    <row r="43" spans="1:12" ht="120">
      <c r="A43" s="2" t="s">
        <v>114</v>
      </c>
      <c r="B43" s="3" t="s">
        <v>112</v>
      </c>
      <c r="C43" s="36" t="s">
        <v>3</v>
      </c>
      <c r="D43" s="4" t="s">
        <v>111</v>
      </c>
      <c r="E43" s="37">
        <v>200592</v>
      </c>
      <c r="F43" s="37">
        <v>23268</v>
      </c>
      <c r="G43" s="38">
        <f t="shared" si="0"/>
        <v>5351.64</v>
      </c>
      <c r="H43" s="39">
        <f t="shared" si="10"/>
        <v>229211.64</v>
      </c>
      <c r="I43" s="40">
        <f t="shared" si="11"/>
        <v>4292.946</v>
      </c>
      <c r="J43" s="40">
        <f t="shared" si="12"/>
        <v>286.1964</v>
      </c>
      <c r="K43" s="41" t="s">
        <v>113</v>
      </c>
      <c r="L43" s="42" t="s">
        <v>2</v>
      </c>
    </row>
    <row r="44" spans="1:12" ht="125.25" customHeight="1">
      <c r="A44" s="2" t="s">
        <v>115</v>
      </c>
      <c r="B44" s="3" t="s">
        <v>117</v>
      </c>
      <c r="C44" s="36" t="s">
        <v>3</v>
      </c>
      <c r="D44" s="4" t="s">
        <v>111</v>
      </c>
      <c r="E44" s="37">
        <v>93013</v>
      </c>
      <c r="F44" s="37">
        <v>10411</v>
      </c>
      <c r="G44" s="38">
        <f t="shared" si="0"/>
        <v>2394.53</v>
      </c>
      <c r="H44" s="39">
        <f t="shared" si="10"/>
        <v>105818.53</v>
      </c>
      <c r="I44" s="40">
        <f t="shared" si="11"/>
        <v>1920.8295</v>
      </c>
      <c r="J44" s="40">
        <f t="shared" si="12"/>
        <v>128.05530000000002</v>
      </c>
      <c r="K44" s="41" t="s">
        <v>116</v>
      </c>
      <c r="L44" s="42" t="s">
        <v>2</v>
      </c>
    </row>
    <row r="45" spans="1:12" ht="126.75" customHeight="1">
      <c r="A45" s="2" t="s">
        <v>118</v>
      </c>
      <c r="B45" s="3" t="s">
        <v>151</v>
      </c>
      <c r="C45" s="36" t="s">
        <v>3</v>
      </c>
      <c r="D45" s="4" t="s">
        <v>21</v>
      </c>
      <c r="E45" s="37">
        <v>255142</v>
      </c>
      <c r="F45" s="37">
        <v>25930</v>
      </c>
      <c r="G45" s="38">
        <f t="shared" si="0"/>
        <v>5963.900000000001</v>
      </c>
      <c r="H45" s="39">
        <f t="shared" si="10"/>
        <v>287035.9</v>
      </c>
      <c r="I45" s="40">
        <f t="shared" si="11"/>
        <v>4784.085</v>
      </c>
      <c r="J45" s="40">
        <f t="shared" si="12"/>
        <v>318.939</v>
      </c>
      <c r="K45" s="41" t="s">
        <v>122</v>
      </c>
      <c r="L45" s="42" t="s">
        <v>2</v>
      </c>
    </row>
    <row r="46" spans="1:12" ht="120">
      <c r="A46" s="2" t="s">
        <v>119</v>
      </c>
      <c r="B46" s="3" t="s">
        <v>123</v>
      </c>
      <c r="C46" s="36" t="s">
        <v>3</v>
      </c>
      <c r="D46" s="4" t="s">
        <v>21</v>
      </c>
      <c r="E46" s="37">
        <v>207053</v>
      </c>
      <c r="F46" s="37">
        <v>12531</v>
      </c>
      <c r="G46" s="38">
        <f t="shared" si="0"/>
        <v>2882.13</v>
      </c>
      <c r="H46" s="39">
        <f t="shared" si="10"/>
        <v>222466.13</v>
      </c>
      <c r="I46" s="40">
        <f t="shared" si="11"/>
        <v>2311.9695</v>
      </c>
      <c r="J46" s="40">
        <f t="shared" si="12"/>
        <v>154.1313</v>
      </c>
      <c r="K46" s="41" t="s">
        <v>124</v>
      </c>
      <c r="L46" s="42" t="s">
        <v>2</v>
      </c>
    </row>
    <row r="47" spans="1:12" ht="142.5" customHeight="1">
      <c r="A47" s="2" t="s">
        <v>120</v>
      </c>
      <c r="B47" s="3" t="s">
        <v>125</v>
      </c>
      <c r="C47" s="36" t="s">
        <v>3</v>
      </c>
      <c r="D47" s="4" t="s">
        <v>21</v>
      </c>
      <c r="E47" s="37">
        <v>239503</v>
      </c>
      <c r="F47" s="37">
        <v>20187</v>
      </c>
      <c r="G47" s="38">
        <f t="shared" si="0"/>
        <v>4643.01</v>
      </c>
      <c r="H47" s="39">
        <f t="shared" si="10"/>
        <v>264333.01</v>
      </c>
      <c r="I47" s="40">
        <f t="shared" si="11"/>
        <v>3724.5015000000003</v>
      </c>
      <c r="J47" s="40">
        <f t="shared" si="12"/>
        <v>248.30010000000001</v>
      </c>
      <c r="K47" s="41" t="s">
        <v>126</v>
      </c>
      <c r="L47" s="42" t="s">
        <v>2</v>
      </c>
    </row>
    <row r="48" spans="1:12" ht="174" customHeight="1">
      <c r="A48" s="2" t="s">
        <v>121</v>
      </c>
      <c r="B48" s="3" t="s">
        <v>152</v>
      </c>
      <c r="C48" s="36" t="s">
        <v>3</v>
      </c>
      <c r="D48" s="4" t="s">
        <v>127</v>
      </c>
      <c r="E48" s="37">
        <v>108889</v>
      </c>
      <c r="F48" s="37">
        <v>20693</v>
      </c>
      <c r="G48" s="38">
        <f t="shared" si="0"/>
        <v>4759.39</v>
      </c>
      <c r="H48" s="39">
        <f t="shared" si="10"/>
        <v>134341.39</v>
      </c>
      <c r="I48" s="40">
        <f t="shared" si="11"/>
        <v>3817.8585</v>
      </c>
      <c r="J48" s="40">
        <f t="shared" si="12"/>
        <v>254.5239</v>
      </c>
      <c r="K48" s="41" t="s">
        <v>128</v>
      </c>
      <c r="L48" s="42" t="s">
        <v>2</v>
      </c>
    </row>
    <row r="49" spans="1:12" ht="120">
      <c r="A49" s="2" t="s">
        <v>129</v>
      </c>
      <c r="B49" s="3" t="s">
        <v>130</v>
      </c>
      <c r="C49" s="36" t="s">
        <v>3</v>
      </c>
      <c r="D49" s="4" t="s">
        <v>111</v>
      </c>
      <c r="E49" s="37">
        <v>530938</v>
      </c>
      <c r="F49" s="37">
        <v>43264</v>
      </c>
      <c r="G49" s="38">
        <f t="shared" si="0"/>
        <v>9950.720000000001</v>
      </c>
      <c r="H49" s="39">
        <f aca="true" t="shared" si="13" ref="H49:H55">SUM(E49:G49)</f>
        <v>584152.72</v>
      </c>
      <c r="I49" s="40">
        <f aca="true" t="shared" si="14" ref="I49:I55">+SUM(F49,G49)*0.15</f>
        <v>7982.208</v>
      </c>
      <c r="J49" s="40">
        <f aca="true" t="shared" si="15" ref="J49:J55">SUM(F49:G49)*0.01</f>
        <v>532.1472</v>
      </c>
      <c r="K49" s="41" t="s">
        <v>131</v>
      </c>
      <c r="L49" s="42" t="s">
        <v>2</v>
      </c>
    </row>
    <row r="50" spans="1:12" ht="120">
      <c r="A50" s="2" t="s">
        <v>132</v>
      </c>
      <c r="B50" s="3" t="s">
        <v>153</v>
      </c>
      <c r="C50" s="36" t="s">
        <v>3</v>
      </c>
      <c r="D50" s="4" t="s">
        <v>21</v>
      </c>
      <c r="E50" s="37">
        <v>429491</v>
      </c>
      <c r="F50" s="37">
        <v>35487</v>
      </c>
      <c r="G50" s="38">
        <f t="shared" si="0"/>
        <v>8162.01</v>
      </c>
      <c r="H50" s="39">
        <f t="shared" si="13"/>
        <v>473140.01</v>
      </c>
      <c r="I50" s="40">
        <f t="shared" si="14"/>
        <v>6547.3515</v>
      </c>
      <c r="J50" s="40">
        <f t="shared" si="15"/>
        <v>436.49010000000004</v>
      </c>
      <c r="K50" s="41" t="s">
        <v>133</v>
      </c>
      <c r="L50" s="42" t="s">
        <v>2</v>
      </c>
    </row>
    <row r="51" spans="1:12" ht="120">
      <c r="A51" s="2" t="s">
        <v>134</v>
      </c>
      <c r="B51" s="3" t="s">
        <v>135</v>
      </c>
      <c r="C51" s="36" t="s">
        <v>3</v>
      </c>
      <c r="D51" s="4" t="s">
        <v>38</v>
      </c>
      <c r="E51" s="37">
        <v>475892</v>
      </c>
      <c r="F51" s="37">
        <v>72074</v>
      </c>
      <c r="G51" s="38">
        <f t="shared" si="0"/>
        <v>16577.02</v>
      </c>
      <c r="H51" s="39">
        <f t="shared" si="13"/>
        <v>564543.02</v>
      </c>
      <c r="I51" s="40">
        <f t="shared" si="14"/>
        <v>13297.653</v>
      </c>
      <c r="J51" s="40">
        <f t="shared" si="15"/>
        <v>886.5102</v>
      </c>
      <c r="K51" s="41" t="s">
        <v>136</v>
      </c>
      <c r="L51" s="42" t="s">
        <v>2</v>
      </c>
    </row>
    <row r="52" spans="1:12" ht="143.25" customHeight="1">
      <c r="A52" s="2" t="s">
        <v>137</v>
      </c>
      <c r="B52" s="3" t="s">
        <v>154</v>
      </c>
      <c r="C52" s="36" t="s">
        <v>3</v>
      </c>
      <c r="D52" s="4" t="s">
        <v>111</v>
      </c>
      <c r="E52" s="37">
        <v>219055</v>
      </c>
      <c r="F52" s="37">
        <v>85136</v>
      </c>
      <c r="G52" s="38">
        <f t="shared" si="0"/>
        <v>19581.280000000002</v>
      </c>
      <c r="H52" s="39">
        <f t="shared" si="13"/>
        <v>323772.28</v>
      </c>
      <c r="I52" s="40">
        <f t="shared" si="14"/>
        <v>15707.591999999999</v>
      </c>
      <c r="J52" s="40">
        <f t="shared" si="15"/>
        <v>1047.1728</v>
      </c>
      <c r="K52" s="41" t="s">
        <v>138</v>
      </c>
      <c r="L52" s="42" t="s">
        <v>2</v>
      </c>
    </row>
    <row r="53" spans="1:12" ht="186" customHeight="1">
      <c r="A53" s="2" t="s">
        <v>139</v>
      </c>
      <c r="B53" s="3" t="s">
        <v>141</v>
      </c>
      <c r="C53" s="36" t="s">
        <v>3</v>
      </c>
      <c r="D53" s="4" t="s">
        <v>111</v>
      </c>
      <c r="E53" s="37">
        <v>155185</v>
      </c>
      <c r="F53" s="37">
        <v>18158</v>
      </c>
      <c r="G53" s="38">
        <f t="shared" si="0"/>
        <v>4176.34</v>
      </c>
      <c r="H53" s="39">
        <f t="shared" si="13"/>
        <v>177519.34</v>
      </c>
      <c r="I53" s="40">
        <f t="shared" si="14"/>
        <v>3350.151</v>
      </c>
      <c r="J53" s="40">
        <f t="shared" si="15"/>
        <v>223.3434</v>
      </c>
      <c r="K53" s="41" t="s">
        <v>140</v>
      </c>
      <c r="L53" s="42" t="s">
        <v>2</v>
      </c>
    </row>
    <row r="54" spans="1:12" ht="129" customHeight="1">
      <c r="A54" s="2" t="s">
        <v>142</v>
      </c>
      <c r="B54" s="3" t="s">
        <v>143</v>
      </c>
      <c r="C54" s="36" t="s">
        <v>3</v>
      </c>
      <c r="D54" s="4" t="s">
        <v>10</v>
      </c>
      <c r="E54" s="37">
        <v>172103</v>
      </c>
      <c r="F54" s="37">
        <v>30542</v>
      </c>
      <c r="G54" s="38">
        <f t="shared" si="0"/>
        <v>7024.66</v>
      </c>
      <c r="H54" s="39">
        <f t="shared" si="13"/>
        <v>209669.66</v>
      </c>
      <c r="I54" s="40">
        <f t="shared" si="14"/>
        <v>5634.999000000001</v>
      </c>
      <c r="J54" s="40">
        <f t="shared" si="15"/>
        <v>375.6666</v>
      </c>
      <c r="K54" s="41" t="s">
        <v>144</v>
      </c>
      <c r="L54" s="42" t="s">
        <v>2</v>
      </c>
    </row>
    <row r="55" spans="1:12" ht="129.75" customHeight="1">
      <c r="A55" s="2" t="s">
        <v>145</v>
      </c>
      <c r="B55" s="3" t="s">
        <v>155</v>
      </c>
      <c r="C55" s="36" t="s">
        <v>3</v>
      </c>
      <c r="D55" s="4" t="s">
        <v>111</v>
      </c>
      <c r="E55" s="37">
        <v>200415</v>
      </c>
      <c r="F55" s="37">
        <v>38476</v>
      </c>
      <c r="G55" s="38">
        <f t="shared" si="0"/>
        <v>8849.48</v>
      </c>
      <c r="H55" s="39">
        <f t="shared" si="13"/>
        <v>247740.48</v>
      </c>
      <c r="I55" s="40">
        <f t="shared" si="14"/>
        <v>7098.821999999999</v>
      </c>
      <c r="J55" s="40">
        <f t="shared" si="15"/>
        <v>473.2548</v>
      </c>
      <c r="K55" s="41" t="s">
        <v>146</v>
      </c>
      <c r="L55" s="42" t="s">
        <v>2</v>
      </c>
    </row>
  </sheetData>
  <printOptions/>
  <pageMargins left="0.58" right="0.19" top="0.51" bottom="0.71" header="0.32" footer="0.46"/>
  <pageSetup horizontalDpi="600" verticalDpi="600" orientation="portrait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2011-11-25T10:55:30Z</cp:lastPrinted>
  <dcterms:created xsi:type="dcterms:W3CDTF">2005-07-07T17:20:47Z</dcterms:created>
  <dcterms:modified xsi:type="dcterms:W3CDTF">2011-12-05T08:57:42Z</dcterms:modified>
  <cp:category/>
  <cp:version/>
  <cp:contentType/>
  <cp:contentStatus/>
</cp:coreProperties>
</file>