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do zarządzenia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<sst xmlns="http://schemas.openxmlformats.org/spreadsheetml/2006/main" count="96" uniqueCount="81">
  <si>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Lp.</t>
  </si>
  <si>
    <t>Zakres rzeczowy</t>
  </si>
  <si>
    <t xml:space="preserve">Wartość </t>
  </si>
  <si>
    <t>Wartość</t>
  </si>
  <si>
    <t>Środki</t>
  </si>
  <si>
    <t>budżetowe</t>
  </si>
  <si>
    <t>%</t>
  </si>
  <si>
    <t>Razem</t>
  </si>
  <si>
    <t>Propozycja Komisji dot. podziału środków</t>
  </si>
  <si>
    <t>wniosku</t>
  </si>
  <si>
    <t xml:space="preserve">Stowarzyszenie </t>
  </si>
  <si>
    <t>Propozycja Stowarzyszenia</t>
  </si>
  <si>
    <t>dofinans.</t>
  </si>
  <si>
    <t>Stowarzyszenia</t>
  </si>
  <si>
    <t>ul. Ułaszyna</t>
  </si>
  <si>
    <t>ul. Beskidzka 164 D, 60-416 Poznań</t>
  </si>
  <si>
    <t>ul. Beskidzka</t>
  </si>
  <si>
    <t>Stowarzyszenie na rzecz budowy ulicy</t>
  </si>
  <si>
    <t xml:space="preserve">Zygmunta Kubiaka w Poznaniu </t>
  </si>
  <si>
    <t>ul. Kubiaka 7, 60-461 Poznań</t>
  </si>
  <si>
    <t>ul. Kubiaka</t>
  </si>
  <si>
    <t>Stowarzyszenie Nad Pokrzywką</t>
  </si>
  <si>
    <t>ul. Milczańska 6, 61-131 Poznań</t>
  </si>
  <si>
    <t>ul. Gombrowicza 6/6, 60-461 Poznań</t>
  </si>
  <si>
    <t>Stowarzyszenie Polanowska - Elbląska</t>
  </si>
  <si>
    <t>ul. Polanowska 31, 60-434 Poznań</t>
  </si>
  <si>
    <t xml:space="preserve">Stowarzyszenie na rzecz budowy </t>
  </si>
  <si>
    <t>ul. Puckiej w Poznaniu</t>
  </si>
  <si>
    <t>ul. Pucka 37, 60-454 Poznań</t>
  </si>
  <si>
    <t>Stowarzyszenie na rzecz budowy drogi</t>
  </si>
  <si>
    <t>Kobylińskiej</t>
  </si>
  <si>
    <t>ul. Kobylińska 3, 61-424 Poznań</t>
  </si>
  <si>
    <t>ul. Kobylińska</t>
  </si>
  <si>
    <t xml:space="preserve"> - wodociąg  100 mb</t>
  </si>
  <si>
    <t xml:space="preserve"> - kanalizacja sanitarna 115 mb</t>
  </si>
  <si>
    <r>
      <t xml:space="preserve"> </t>
    </r>
    <r>
      <rPr>
        <sz val="9"/>
        <rFont val="Arial CE"/>
        <family val="0"/>
      </rPr>
      <t>- wodociąg 475,5 mb</t>
    </r>
  </si>
  <si>
    <t>ul. Pucka</t>
  </si>
  <si>
    <t xml:space="preserve"> - kanalizacja deszczowa 19,1 mb</t>
  </si>
  <si>
    <t xml:space="preserve"> - nawierzchnia ok. 850 m2</t>
  </si>
  <si>
    <t xml:space="preserve">ul. Szczepankowo </t>
  </si>
  <si>
    <t xml:space="preserve"> - wodociąg 65 mb</t>
  </si>
  <si>
    <t xml:space="preserve"> - kanalizacja sanitarna 67 mb</t>
  </si>
  <si>
    <t xml:space="preserve"> - nawierzchnia 1.690 m2</t>
  </si>
  <si>
    <t xml:space="preserve"> - oświetlenie 138 mb, 5 lamp</t>
  </si>
  <si>
    <t xml:space="preserve"> - nawierzchnia 2.167 m2</t>
  </si>
  <si>
    <t xml:space="preserve"> - oświetlenie 198,6 mb, 6 lamp</t>
  </si>
  <si>
    <t xml:space="preserve"> - kanaliz. deszczowa 198,6 mb</t>
  </si>
  <si>
    <t xml:space="preserve"> - nawierzchnia 3.463 m2</t>
  </si>
  <si>
    <t xml:space="preserve"> - oświetlenie 420 mb, 11 lamp</t>
  </si>
  <si>
    <t xml:space="preserve"> - nawierzchnia 2.089 m2</t>
  </si>
  <si>
    <t>ul. Siemiradzkiego 6/5, 60-764 Poznań</t>
  </si>
  <si>
    <t>Stowarzyszenie Wspólna Kanalizacja</t>
  </si>
  <si>
    <t>ul. Glebowa 19e, 61-312 Poznań</t>
  </si>
  <si>
    <t>ul. Glebowa</t>
  </si>
  <si>
    <t xml:space="preserve"> - kanalizacja sanitarna 240,5 mb</t>
  </si>
  <si>
    <t>ul. Zapolskiej, Danielewskiej,</t>
  </si>
  <si>
    <t xml:space="preserve"> Malewskiej, Wierzyńskiego</t>
  </si>
  <si>
    <t>stow.</t>
  </si>
  <si>
    <t>Rok  2018</t>
  </si>
  <si>
    <t>odtworzenie naw. z kostki</t>
  </si>
  <si>
    <t xml:space="preserve">Stowarzyszenie właścicieli nieruchomości przy </t>
  </si>
  <si>
    <t xml:space="preserve"> ul. Beskidzkiej i Biskupińskiej</t>
  </si>
  <si>
    <t xml:space="preserve">Stowarzyszenie na rzecz budowy wodociągu i kanalizacji </t>
  </si>
  <si>
    <t xml:space="preserve"> w rejonie ulic Malewskiej i Zapolskiej</t>
  </si>
  <si>
    <t xml:space="preserve"> sanitarnej w ul. Ułaszyna w Poznaniu</t>
  </si>
  <si>
    <t>Stowarzyszenie na rzecz budowy sieci wodociągowej i kanalizacji</t>
  </si>
  <si>
    <t>ul. Polanowska odcinek</t>
  </si>
  <si>
    <t xml:space="preserve"> Braniewska- Fromborska</t>
  </si>
  <si>
    <t>Dział 900 rozdział 90001</t>
  </si>
  <si>
    <t>Dział 900 rozdział 90015</t>
  </si>
  <si>
    <t>Dział 600 rozdział  60016</t>
  </si>
  <si>
    <t>Dział</t>
  </si>
  <si>
    <t>Rozdział</t>
  </si>
  <si>
    <t>Budżetu</t>
  </si>
  <si>
    <t>600/60016</t>
  </si>
  <si>
    <t>900/90015</t>
  </si>
  <si>
    <t>900/90001</t>
  </si>
  <si>
    <t>Prezydenta Miasta Poznania</t>
  </si>
  <si>
    <t>Wykaz wniosków inwestycyjnych z udziałem mieszkańców przeznaczonych do realizacji w 2018 r.</t>
  </si>
  <si>
    <t>Załącznik do zarządzenia Nr 302/2018/P</t>
  </si>
  <si>
    <t>z dnia 20.04.2018r.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</si>
</sst>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0.000"/>
    <numFmt numFmtId="171" formatCode="0.0000"/>
    <numFmt numFmtId="172" formatCode="#,##0.0\ _z_ł"/>
    <numFmt numFmtId="173" formatCode="#,##0\ _z_ł"/>
    <numFmt numFmtId="174" formatCode="#,##0\ &quot;zł&quot;"/>
  </numFmts>
  <fonts count="5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color indexed="21"/>
      <name val="Arial CE"/>
      <family val="2"/>
    </font>
    <font>
      <b/>
      <sz val="9"/>
      <color indexed="17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9" fontId="0" fillId="0" borderId="18" xfId="0" applyNumberFormat="1" applyBorder="1" applyAlignment="1">
      <alignment/>
    </xf>
    <xf numFmtId="169" fontId="1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169" fontId="4" fillId="0" borderId="19" xfId="42" applyNumberFormat="1" applyFont="1" applyBorder="1" applyAlignment="1">
      <alignment horizontal="center"/>
    </xf>
    <xf numFmtId="169" fontId="4" fillId="0" borderId="23" xfId="42" applyNumberFormat="1" applyFont="1" applyBorder="1" applyAlignment="1">
      <alignment horizontal="center"/>
    </xf>
    <xf numFmtId="169" fontId="3" fillId="0" borderId="11" xfId="42" applyNumberFormat="1" applyFont="1" applyBorder="1" applyAlignment="1">
      <alignment horizontal="center"/>
    </xf>
    <xf numFmtId="169" fontId="3" fillId="0" borderId="21" xfId="42" applyNumberFormat="1" applyFont="1" applyBorder="1" applyAlignment="1">
      <alignment horizontal="center"/>
    </xf>
    <xf numFmtId="169" fontId="7" fillId="0" borderId="11" xfId="42" applyNumberFormat="1" applyFont="1" applyBorder="1" applyAlignment="1">
      <alignment horizontal="center"/>
    </xf>
    <xf numFmtId="169" fontId="7" fillId="0" borderId="21" xfId="42" applyNumberFormat="1" applyFont="1" applyBorder="1" applyAlignment="1">
      <alignment horizontal="center"/>
    </xf>
    <xf numFmtId="43" fontId="15" fillId="0" borderId="24" xfId="42" applyFont="1" applyBorder="1" applyAlignment="1">
      <alignment horizontal="center"/>
    </xf>
    <xf numFmtId="169" fontId="5" fillId="0" borderId="19" xfId="42" applyNumberFormat="1" applyFont="1" applyBorder="1" applyAlignment="1">
      <alignment horizontal="center"/>
    </xf>
    <xf numFmtId="169" fontId="5" fillId="0" borderId="23" xfId="42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13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15" fillId="0" borderId="14" xfId="42" applyFont="1" applyBorder="1" applyAlignment="1">
      <alignment horizontal="center"/>
    </xf>
    <xf numFmtId="44" fontId="1" fillId="0" borderId="0" xfId="42" applyNumberFormat="1" applyFont="1" applyAlignment="1">
      <alignment horizontal="center"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0" borderId="25" xfId="0" applyFont="1" applyBorder="1" applyAlignment="1">
      <alignment horizontal="left"/>
    </xf>
    <xf numFmtId="169" fontId="7" fillId="0" borderId="10" xfId="42" applyNumberFormat="1" applyFont="1" applyBorder="1" applyAlignment="1">
      <alignment horizontal="center"/>
    </xf>
    <xf numFmtId="169" fontId="5" fillId="0" borderId="26" xfId="42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13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9" fontId="7" fillId="0" borderId="0" xfId="42" applyNumberFormat="1" applyFont="1" applyBorder="1" applyAlignment="1">
      <alignment horizontal="center"/>
    </xf>
    <xf numFmtId="169" fontId="3" fillId="0" borderId="14" xfId="42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16" fillId="0" borderId="0" xfId="0" applyFont="1" applyAlignment="1">
      <alignment horizontal="justify"/>
    </xf>
    <xf numFmtId="0" fontId="3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43" fontId="14" fillId="0" borderId="14" xfId="42" applyFont="1" applyBorder="1" applyAlignment="1">
      <alignment horizontal="center"/>
    </xf>
    <xf numFmtId="43" fontId="15" fillId="0" borderId="25" xfId="42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9" fontId="3" fillId="0" borderId="0" xfId="42" applyNumberFormat="1" applyFont="1" applyBorder="1" applyAlignment="1">
      <alignment horizontal="center"/>
    </xf>
    <xf numFmtId="169" fontId="4" fillId="0" borderId="0" xfId="42" applyNumberFormat="1" applyFont="1" applyBorder="1" applyAlignment="1">
      <alignment horizontal="center"/>
    </xf>
    <xf numFmtId="169" fontId="0" fillId="0" borderId="30" xfId="0" applyNumberFormat="1" applyBorder="1" applyAlignment="1">
      <alignment/>
    </xf>
    <xf numFmtId="169" fontId="1" fillId="0" borderId="0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69" fontId="4" fillId="0" borderId="14" xfId="42" applyNumberFormat="1" applyFont="1" applyBorder="1" applyAlignment="1">
      <alignment horizontal="center"/>
    </xf>
    <xf numFmtId="169" fontId="4" fillId="0" borderId="25" xfId="42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3" fontId="0" fillId="0" borderId="34" xfId="0" applyNumberFormat="1" applyBorder="1" applyAlignment="1">
      <alignment/>
    </xf>
    <xf numFmtId="44" fontId="1" fillId="0" borderId="14" xfId="42" applyNumberFormat="1" applyFont="1" applyBorder="1" applyAlignment="1">
      <alignment horizontal="center"/>
    </xf>
    <xf numFmtId="169" fontId="1" fillId="0" borderId="34" xfId="0" applyNumberFormat="1" applyFont="1" applyBorder="1" applyAlignment="1">
      <alignment/>
    </xf>
    <xf numFmtId="169" fontId="1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0.74609375" style="0" customWidth="1"/>
    <col min="2" max="2" width="3.625" style="0" bestFit="1" customWidth="1"/>
    <col min="3" max="3" width="31.75390625" style="0" customWidth="1"/>
    <col min="4" max="4" width="27.00390625" style="0" customWidth="1"/>
    <col min="5" max="5" width="14.25390625" style="0" bestFit="1" customWidth="1"/>
    <col min="6" max="6" width="15.75390625" style="0" customWidth="1"/>
    <col min="7" max="7" width="13.875" style="0" bestFit="1" customWidth="1"/>
    <col min="8" max="8" width="7.125" style="0" customWidth="1"/>
    <col min="9" max="9" width="12.625" style="0" customWidth="1"/>
    <col min="10" max="10" width="15.125" style="0" customWidth="1"/>
  </cols>
  <sheetData>
    <row r="1" ht="12.75">
      <c r="G1" t="s">
        <v>79</v>
      </c>
    </row>
    <row r="2" spans="5:9" ht="18">
      <c r="E2" s="20" t="s">
        <v>58</v>
      </c>
      <c r="G2" s="101" t="s">
        <v>77</v>
      </c>
      <c r="H2" s="101"/>
      <c r="I2" s="101"/>
    </row>
    <row r="3" spans="5:9" ht="18">
      <c r="E3" s="20"/>
      <c r="G3" s="101" t="s">
        <v>80</v>
      </c>
      <c r="H3" s="101"/>
      <c r="I3" s="101"/>
    </row>
    <row r="4" spans="3:6" ht="15" customHeight="1" thickBot="1">
      <c r="C4" s="102" t="s">
        <v>78</v>
      </c>
      <c r="D4" s="102"/>
      <c r="E4" s="102"/>
      <c r="F4" s="102"/>
    </row>
    <row r="5" spans="2:10" ht="13.5" thickBot="1">
      <c r="B5" s="1"/>
      <c r="C5" s="103" t="s">
        <v>11</v>
      </c>
      <c r="D5" s="104"/>
      <c r="E5" s="104"/>
      <c r="F5" s="105" t="s">
        <v>8</v>
      </c>
      <c r="G5" s="106"/>
      <c r="H5" s="107"/>
      <c r="I5" s="80"/>
      <c r="J5" s="35"/>
    </row>
    <row r="6" spans="2:10" ht="12.75">
      <c r="B6" s="2"/>
      <c r="C6" s="4"/>
      <c r="D6" s="7"/>
      <c r="E6" s="5" t="s">
        <v>2</v>
      </c>
      <c r="F6" s="17"/>
      <c r="G6" s="88"/>
      <c r="H6" s="45"/>
      <c r="I6" s="3"/>
      <c r="J6" s="6" t="s">
        <v>71</v>
      </c>
    </row>
    <row r="7" spans="2:10" ht="15">
      <c r="B7" s="5" t="s">
        <v>0</v>
      </c>
      <c r="C7" s="6" t="s">
        <v>10</v>
      </c>
      <c r="D7" s="7" t="s">
        <v>1</v>
      </c>
      <c r="E7" s="5" t="s">
        <v>9</v>
      </c>
      <c r="F7" s="18" t="s">
        <v>3</v>
      </c>
      <c r="G7" s="89" t="s">
        <v>4</v>
      </c>
      <c r="H7" s="46" t="s">
        <v>6</v>
      </c>
      <c r="I7" s="81" t="s">
        <v>4</v>
      </c>
      <c r="J7" s="6" t="s">
        <v>72</v>
      </c>
    </row>
    <row r="8" spans="2:10" ht="12.75">
      <c r="B8" s="5"/>
      <c r="C8" s="6"/>
      <c r="D8" s="32"/>
      <c r="E8" s="5" t="s">
        <v>13</v>
      </c>
      <c r="F8" s="18" t="s">
        <v>9</v>
      </c>
      <c r="G8" s="89" t="s">
        <v>5</v>
      </c>
      <c r="H8" s="47" t="s">
        <v>12</v>
      </c>
      <c r="I8" s="81" t="s">
        <v>57</v>
      </c>
      <c r="J8" s="6" t="s">
        <v>73</v>
      </c>
    </row>
    <row r="9" spans="2:10" ht="13.5" thickBot="1">
      <c r="B9" s="61">
        <v>1</v>
      </c>
      <c r="C9" s="13">
        <v>2</v>
      </c>
      <c r="D9" s="14">
        <v>3</v>
      </c>
      <c r="E9" s="12">
        <v>4</v>
      </c>
      <c r="F9" s="19">
        <v>5</v>
      </c>
      <c r="G9" s="90">
        <v>6</v>
      </c>
      <c r="H9" s="48">
        <v>7</v>
      </c>
      <c r="I9" s="14">
        <v>8</v>
      </c>
      <c r="J9" s="13">
        <v>9</v>
      </c>
    </row>
    <row r="10" spans="2:10" ht="26.25" customHeight="1" thickTop="1">
      <c r="B10" s="67">
        <v>1</v>
      </c>
      <c r="C10" s="55" t="s">
        <v>60</v>
      </c>
      <c r="D10" s="29" t="s">
        <v>16</v>
      </c>
      <c r="E10" s="40"/>
      <c r="F10" s="36"/>
      <c r="G10" s="87"/>
      <c r="H10" s="49"/>
      <c r="I10" s="82"/>
      <c r="J10" s="4"/>
    </row>
    <row r="11" spans="2:10" ht="12.75">
      <c r="B11" s="68"/>
      <c r="C11" s="28" t="s">
        <v>61</v>
      </c>
      <c r="D11" s="30" t="s">
        <v>49</v>
      </c>
      <c r="E11" s="40">
        <v>982814.52</v>
      </c>
      <c r="F11" s="43">
        <v>982814</v>
      </c>
      <c r="G11" s="87">
        <v>737110</v>
      </c>
      <c r="H11" s="49">
        <v>75</v>
      </c>
      <c r="I11" s="82">
        <f>SUM(F11-G11)</f>
        <v>245704</v>
      </c>
      <c r="J11" s="6" t="s">
        <v>74</v>
      </c>
    </row>
    <row r="12" spans="2:10" ht="21.75" customHeight="1">
      <c r="B12" s="69"/>
      <c r="C12" s="60" t="s">
        <v>15</v>
      </c>
      <c r="D12" s="53"/>
      <c r="E12" s="41"/>
      <c r="F12" s="37"/>
      <c r="G12" s="91"/>
      <c r="H12" s="50"/>
      <c r="I12" s="51"/>
      <c r="J12" s="6"/>
    </row>
    <row r="13" spans="2:10" ht="12.75" customHeight="1">
      <c r="B13" s="70">
        <v>2</v>
      </c>
      <c r="C13" s="9" t="s">
        <v>26</v>
      </c>
      <c r="D13" s="34" t="s">
        <v>36</v>
      </c>
      <c r="E13" s="40"/>
      <c r="F13" s="43"/>
      <c r="G13" s="87"/>
      <c r="H13" s="49"/>
      <c r="I13" s="24"/>
      <c r="J13" s="73"/>
    </row>
    <row r="14" spans="2:10" ht="12.75">
      <c r="B14" s="70"/>
      <c r="C14" s="9" t="s">
        <v>27</v>
      </c>
      <c r="D14" s="15" t="s">
        <v>37</v>
      </c>
      <c r="E14" s="38">
        <v>14760</v>
      </c>
      <c r="F14" s="43">
        <v>14760</v>
      </c>
      <c r="G14" s="87">
        <v>11070</v>
      </c>
      <c r="H14" s="49">
        <v>75</v>
      </c>
      <c r="I14" s="82">
        <f>SUM(F14-G14)</f>
        <v>3690</v>
      </c>
      <c r="J14" s="6" t="s">
        <v>74</v>
      </c>
    </row>
    <row r="15" spans="2:10" ht="12.75">
      <c r="B15" s="70"/>
      <c r="C15" s="9" t="s">
        <v>28</v>
      </c>
      <c r="D15" s="15" t="s">
        <v>38</v>
      </c>
      <c r="E15" s="38">
        <v>204481</v>
      </c>
      <c r="F15" s="43">
        <v>170000</v>
      </c>
      <c r="G15" s="87">
        <v>127500</v>
      </c>
      <c r="H15" s="49">
        <v>75</v>
      </c>
      <c r="I15" s="82">
        <f>SUM(F15-G15)</f>
        <v>42500</v>
      </c>
      <c r="J15" s="6" t="s">
        <v>74</v>
      </c>
    </row>
    <row r="16" spans="2:10" ht="13.5" customHeight="1">
      <c r="B16" s="69"/>
      <c r="C16" s="26"/>
      <c r="D16" s="11"/>
      <c r="E16" s="39"/>
      <c r="F16" s="44"/>
      <c r="G16" s="91"/>
      <c r="H16" s="50"/>
      <c r="I16" s="83"/>
      <c r="J16" s="22"/>
    </row>
    <row r="17" spans="2:10" ht="12.75" customHeight="1">
      <c r="B17" s="70">
        <v>3</v>
      </c>
      <c r="C17" s="9" t="s">
        <v>29</v>
      </c>
      <c r="D17" s="25" t="s">
        <v>32</v>
      </c>
      <c r="E17" s="40"/>
      <c r="F17" s="43"/>
      <c r="G17" s="87"/>
      <c r="H17" s="49"/>
      <c r="I17" s="82"/>
      <c r="J17" s="6"/>
    </row>
    <row r="18" spans="2:10" ht="12.75">
      <c r="B18" s="70"/>
      <c r="C18" s="9" t="s">
        <v>30</v>
      </c>
      <c r="D18" s="15" t="s">
        <v>42</v>
      </c>
      <c r="E18" s="40">
        <v>423630.78</v>
      </c>
      <c r="F18" s="43">
        <v>341188.32</v>
      </c>
      <c r="G18" s="87">
        <v>255891</v>
      </c>
      <c r="H18" s="49">
        <v>75</v>
      </c>
      <c r="I18" s="82">
        <f>SUM(F18-G18)</f>
        <v>85297.32</v>
      </c>
      <c r="J18" s="6" t="s">
        <v>74</v>
      </c>
    </row>
    <row r="19" spans="2:10" ht="12.75">
      <c r="B19" s="70"/>
      <c r="C19" s="9" t="s">
        <v>31</v>
      </c>
      <c r="D19" s="15" t="s">
        <v>43</v>
      </c>
      <c r="E19" s="40">
        <v>55000</v>
      </c>
      <c r="F19" s="43">
        <v>45000</v>
      </c>
      <c r="G19" s="87">
        <f>SUM(F19*H19/100)</f>
        <v>33750</v>
      </c>
      <c r="H19" s="49">
        <v>75</v>
      </c>
      <c r="I19" s="82">
        <f>SUM(F19-G19)</f>
        <v>11250</v>
      </c>
      <c r="J19" s="6" t="s">
        <v>75</v>
      </c>
    </row>
    <row r="20" spans="2:10" ht="13.5" customHeight="1">
      <c r="B20" s="71"/>
      <c r="C20" s="10"/>
      <c r="D20" s="16"/>
      <c r="E20" s="41"/>
      <c r="F20" s="44"/>
      <c r="G20" s="91"/>
      <c r="H20" s="50"/>
      <c r="I20" s="51"/>
      <c r="J20" s="6"/>
    </row>
    <row r="21" spans="2:10" ht="12.75" customHeight="1">
      <c r="B21" s="70">
        <v>4</v>
      </c>
      <c r="C21" s="9" t="s">
        <v>17</v>
      </c>
      <c r="D21" s="23" t="s">
        <v>20</v>
      </c>
      <c r="E21" s="38"/>
      <c r="F21" s="43"/>
      <c r="G21" s="87"/>
      <c r="H21" s="49"/>
      <c r="I21" s="82"/>
      <c r="J21" s="73"/>
    </row>
    <row r="22" spans="2:10" ht="12.75">
      <c r="B22" s="70"/>
      <c r="C22" s="9" t="s">
        <v>18</v>
      </c>
      <c r="D22" s="8" t="s">
        <v>46</v>
      </c>
      <c r="E22" s="38">
        <v>37000</v>
      </c>
      <c r="F22" s="43">
        <v>37000</v>
      </c>
      <c r="G22" s="87">
        <f>SUM(F22*H22/100)</f>
        <v>27750</v>
      </c>
      <c r="H22" s="49">
        <v>75</v>
      </c>
      <c r="I22" s="82">
        <f>SUM(F22-G22)</f>
        <v>9250</v>
      </c>
      <c r="J22" s="6" t="s">
        <v>74</v>
      </c>
    </row>
    <row r="23" spans="2:10" ht="12.75">
      <c r="B23" s="70"/>
      <c r="C23" s="9" t="s">
        <v>19</v>
      </c>
      <c r="D23" s="8" t="s">
        <v>44</v>
      </c>
      <c r="E23" s="38">
        <v>622000</v>
      </c>
      <c r="F23" s="43">
        <v>463380</v>
      </c>
      <c r="G23" s="87">
        <f>SUM(F23*H23/100)</f>
        <v>347535</v>
      </c>
      <c r="H23" s="49">
        <v>75</v>
      </c>
      <c r="I23" s="82">
        <f>SUM(F23-G23)</f>
        <v>115845</v>
      </c>
      <c r="J23" s="6" t="s">
        <v>74</v>
      </c>
    </row>
    <row r="24" spans="2:10" ht="12.75" customHeight="1">
      <c r="B24" s="70"/>
      <c r="C24" s="9"/>
      <c r="D24" s="8" t="s">
        <v>45</v>
      </c>
      <c r="E24" s="38">
        <v>59000</v>
      </c>
      <c r="F24" s="43">
        <v>54000</v>
      </c>
      <c r="G24" s="87">
        <f>SUM(F24*H24/100)</f>
        <v>40500</v>
      </c>
      <c r="H24" s="49">
        <v>75</v>
      </c>
      <c r="I24" s="82">
        <f>SUM(F24-G24)</f>
        <v>13500</v>
      </c>
      <c r="J24" s="6" t="s">
        <v>75</v>
      </c>
    </row>
    <row r="25" spans="2:10" ht="15" customHeight="1">
      <c r="B25" s="71"/>
      <c r="C25" s="10"/>
      <c r="D25" s="11"/>
      <c r="E25" s="39"/>
      <c r="F25" s="44"/>
      <c r="G25" s="91"/>
      <c r="H25" s="50"/>
      <c r="I25" s="51"/>
      <c r="J25" s="22"/>
    </row>
    <row r="26" spans="2:10" ht="12.75" customHeight="1">
      <c r="B26" s="70">
        <v>5</v>
      </c>
      <c r="C26" s="9" t="s">
        <v>24</v>
      </c>
      <c r="D26" s="25" t="s">
        <v>66</v>
      </c>
      <c r="E26" s="40"/>
      <c r="F26" s="43"/>
      <c r="G26" s="87"/>
      <c r="H26" s="49"/>
      <c r="I26" s="84"/>
      <c r="J26" s="6"/>
    </row>
    <row r="27" spans="2:10" ht="12.75">
      <c r="B27" s="70"/>
      <c r="C27" s="9" t="s">
        <v>25</v>
      </c>
      <c r="D27" s="25" t="s">
        <v>67</v>
      </c>
      <c r="E27" s="40"/>
      <c r="F27" s="43"/>
      <c r="G27" s="87"/>
      <c r="H27" s="49"/>
      <c r="I27" s="82"/>
      <c r="J27" s="6"/>
    </row>
    <row r="28" spans="2:10" ht="16.5" customHeight="1">
      <c r="B28" s="70"/>
      <c r="C28" s="9"/>
      <c r="D28" s="15" t="s">
        <v>47</v>
      </c>
      <c r="E28" s="40">
        <v>1113548</v>
      </c>
      <c r="F28" s="43">
        <v>753000</v>
      </c>
      <c r="G28" s="87">
        <v>564750</v>
      </c>
      <c r="H28" s="49">
        <v>75</v>
      </c>
      <c r="I28" s="82">
        <f>SUM(F28-G28)</f>
        <v>188250</v>
      </c>
      <c r="J28" s="6" t="s">
        <v>74</v>
      </c>
    </row>
    <row r="29" spans="2:10" ht="17.25" customHeight="1">
      <c r="B29" s="70"/>
      <c r="C29" s="9"/>
      <c r="D29" s="15" t="s">
        <v>48</v>
      </c>
      <c r="E29" s="40">
        <v>123444</v>
      </c>
      <c r="F29" s="43">
        <v>99000</v>
      </c>
      <c r="G29" s="87">
        <v>74250</v>
      </c>
      <c r="H29" s="49">
        <v>75</v>
      </c>
      <c r="I29" s="82">
        <f>SUM(F29-G29)</f>
        <v>24750</v>
      </c>
      <c r="J29" s="6" t="s">
        <v>75</v>
      </c>
    </row>
    <row r="30" spans="2:10" ht="15" customHeight="1" thickBot="1">
      <c r="B30" s="71"/>
      <c r="C30" s="10"/>
      <c r="D30" s="16"/>
      <c r="E30" s="41"/>
      <c r="F30" s="44"/>
      <c r="G30" s="91"/>
      <c r="H30" s="74"/>
      <c r="I30" s="51"/>
      <c r="J30" s="6"/>
    </row>
    <row r="31" spans="2:10" ht="24" customHeight="1">
      <c r="B31" s="67">
        <v>6</v>
      </c>
      <c r="C31" s="63" t="s">
        <v>62</v>
      </c>
      <c r="D31" s="27" t="s">
        <v>55</v>
      </c>
      <c r="E31" s="57"/>
      <c r="F31" s="58"/>
      <c r="G31" s="92"/>
      <c r="H31" s="49"/>
      <c r="I31" s="82"/>
      <c r="J31" s="73"/>
    </row>
    <row r="32" spans="2:10" ht="12.75">
      <c r="B32" s="68"/>
      <c r="C32" s="64" t="s">
        <v>63</v>
      </c>
      <c r="D32" s="25" t="s">
        <v>56</v>
      </c>
      <c r="E32" s="40"/>
      <c r="F32" s="43"/>
      <c r="G32" s="87"/>
      <c r="H32" s="49"/>
      <c r="I32" s="82"/>
      <c r="J32" s="6"/>
    </row>
    <row r="33" spans="2:10" ht="12.75">
      <c r="B33" s="68"/>
      <c r="C33" s="65" t="s">
        <v>23</v>
      </c>
      <c r="D33" s="25" t="s">
        <v>35</v>
      </c>
      <c r="E33" s="40">
        <v>285300</v>
      </c>
      <c r="F33" s="43">
        <v>220000</v>
      </c>
      <c r="G33" s="87">
        <f>SUM(F33*H33/100)</f>
        <v>165000</v>
      </c>
      <c r="H33" s="49">
        <v>75</v>
      </c>
      <c r="I33" s="82">
        <f>SUM(F33-G33)</f>
        <v>55000</v>
      </c>
      <c r="J33" s="6" t="s">
        <v>76</v>
      </c>
    </row>
    <row r="34" spans="2:10" ht="12.75">
      <c r="B34" s="68"/>
      <c r="C34" s="65"/>
      <c r="D34" s="33"/>
      <c r="E34" s="40"/>
      <c r="F34" s="43"/>
      <c r="G34" s="87"/>
      <c r="H34" s="49"/>
      <c r="I34" s="82">
        <f>SUM(F34-G34)</f>
        <v>0</v>
      </c>
      <c r="J34" s="6"/>
    </row>
    <row r="35" spans="2:10" ht="0.75" customHeight="1">
      <c r="B35" s="68"/>
      <c r="C35" s="66"/>
      <c r="D35" s="16"/>
      <c r="E35" s="41"/>
      <c r="F35" s="44"/>
      <c r="G35" s="91"/>
      <c r="H35" s="50"/>
      <c r="I35" s="51"/>
      <c r="J35" s="22"/>
    </row>
    <row r="36" spans="2:10" ht="14.25" customHeight="1">
      <c r="B36" s="72">
        <v>7</v>
      </c>
      <c r="C36" s="62" t="s">
        <v>21</v>
      </c>
      <c r="D36" s="56" t="s">
        <v>39</v>
      </c>
      <c r="E36" s="57"/>
      <c r="F36" s="58"/>
      <c r="G36" s="92"/>
      <c r="H36" s="59"/>
      <c r="I36" s="84"/>
      <c r="J36" s="6"/>
    </row>
    <row r="37" spans="2:10" ht="12.75" customHeight="1">
      <c r="B37" s="70"/>
      <c r="C37" s="9" t="s">
        <v>22</v>
      </c>
      <c r="D37" s="15" t="s">
        <v>33</v>
      </c>
      <c r="E37" s="40">
        <v>55000</v>
      </c>
      <c r="F37" s="43">
        <v>55000</v>
      </c>
      <c r="G37" s="87">
        <f>SUM(F37*H37/100)</f>
        <v>41250</v>
      </c>
      <c r="H37" s="49">
        <v>75</v>
      </c>
      <c r="I37" s="82">
        <f>SUM(F37-G37)</f>
        <v>13750</v>
      </c>
      <c r="J37" s="6" t="s">
        <v>76</v>
      </c>
    </row>
    <row r="38" spans="2:10" ht="15" customHeight="1">
      <c r="B38" s="70"/>
      <c r="C38" s="9"/>
      <c r="D38" s="15" t="s">
        <v>34</v>
      </c>
      <c r="E38" s="40">
        <v>154000</v>
      </c>
      <c r="F38" s="43">
        <v>154000</v>
      </c>
      <c r="G38" s="87">
        <f>SUM(F38*H38/100)</f>
        <v>115500</v>
      </c>
      <c r="H38" s="49">
        <v>75</v>
      </c>
      <c r="I38" s="42">
        <f>SUM(F38-G38)</f>
        <v>38500</v>
      </c>
      <c r="J38" s="6" t="s">
        <v>76</v>
      </c>
    </row>
    <row r="39" spans="2:10" ht="10.5" customHeight="1">
      <c r="B39" s="69"/>
      <c r="C39" s="11"/>
      <c r="D39" s="78"/>
      <c r="E39" s="77"/>
      <c r="F39" s="44"/>
      <c r="G39" s="91"/>
      <c r="H39" s="50"/>
      <c r="I39" s="51"/>
      <c r="J39" s="22"/>
    </row>
    <row r="40" spans="2:10" ht="27.75" customHeight="1">
      <c r="B40" s="70">
        <v>8</v>
      </c>
      <c r="C40" s="54" t="s">
        <v>65</v>
      </c>
      <c r="D40" s="85" t="s">
        <v>14</v>
      </c>
      <c r="E40" s="76"/>
      <c r="F40" s="43"/>
      <c r="G40" s="87"/>
      <c r="H40" s="49"/>
      <c r="I40" s="82"/>
      <c r="J40" s="6"/>
    </row>
    <row r="41" spans="2:10" ht="12.75">
      <c r="B41" s="70"/>
      <c r="C41" s="9" t="s">
        <v>64</v>
      </c>
      <c r="D41" s="75" t="s">
        <v>40</v>
      </c>
      <c r="E41" s="76">
        <v>28843.39</v>
      </c>
      <c r="F41" s="43">
        <v>27300</v>
      </c>
      <c r="G41" s="87">
        <f>SUM(F41*H41/100)</f>
        <v>20475</v>
      </c>
      <c r="H41" s="49">
        <v>75</v>
      </c>
      <c r="I41" s="82">
        <f>SUM(F41-G41)</f>
        <v>6825</v>
      </c>
      <c r="J41" s="6" t="s">
        <v>76</v>
      </c>
    </row>
    <row r="42" spans="2:10" ht="12.75">
      <c r="B42" s="70"/>
      <c r="C42" s="9" t="s">
        <v>50</v>
      </c>
      <c r="D42" s="75" t="s">
        <v>41</v>
      </c>
      <c r="E42" s="86">
        <v>66248</v>
      </c>
      <c r="F42" s="43">
        <v>60300</v>
      </c>
      <c r="G42" s="87">
        <f>SUM(F42*H42/100)</f>
        <v>45225</v>
      </c>
      <c r="H42" s="49">
        <v>75</v>
      </c>
      <c r="I42" s="82">
        <f>SUM(F42-G42)</f>
        <v>15075</v>
      </c>
      <c r="J42" s="6" t="s">
        <v>76</v>
      </c>
    </row>
    <row r="43" spans="2:10" ht="11.25" customHeight="1">
      <c r="B43" s="69"/>
      <c r="C43" s="10"/>
      <c r="D43" s="78"/>
      <c r="E43" s="77"/>
      <c r="F43" s="44"/>
      <c r="G43" s="91"/>
      <c r="H43" s="50"/>
      <c r="I43" s="51"/>
      <c r="J43" s="22"/>
    </row>
    <row r="44" spans="2:10" ht="12.75" customHeight="1">
      <c r="B44" s="70">
        <v>9</v>
      </c>
      <c r="C44" s="9" t="s">
        <v>51</v>
      </c>
      <c r="D44" s="25" t="s">
        <v>53</v>
      </c>
      <c r="E44" s="38"/>
      <c r="F44" s="43"/>
      <c r="G44" s="87"/>
      <c r="H44" s="49"/>
      <c r="I44" s="82"/>
      <c r="J44" s="73"/>
    </row>
    <row r="45" spans="2:10" ht="12.75">
      <c r="B45" s="70"/>
      <c r="C45" s="9" t="s">
        <v>52</v>
      </c>
      <c r="D45" s="15" t="s">
        <v>54</v>
      </c>
      <c r="E45" s="38">
        <v>260000</v>
      </c>
      <c r="F45" s="43">
        <v>256592</v>
      </c>
      <c r="G45" s="87">
        <f>SUM(F45*H45/100)</f>
        <v>192444</v>
      </c>
      <c r="H45" s="49">
        <v>75</v>
      </c>
      <c r="I45" s="82">
        <f>SUM(F45-G45)</f>
        <v>64148</v>
      </c>
      <c r="J45" s="6" t="s">
        <v>76</v>
      </c>
    </row>
    <row r="46" spans="2:10" ht="14.25" customHeight="1">
      <c r="B46" s="70"/>
      <c r="C46" s="9"/>
      <c r="D46" s="15" t="s">
        <v>59</v>
      </c>
      <c r="E46" s="38"/>
      <c r="F46" s="43"/>
      <c r="G46" s="87"/>
      <c r="H46" s="49"/>
      <c r="I46" s="82"/>
      <c r="J46" s="6"/>
    </row>
    <row r="47" spans="2:10" ht="11.25" customHeight="1">
      <c r="B47" s="71"/>
      <c r="C47" s="10"/>
      <c r="D47" s="16"/>
      <c r="E47" s="39"/>
      <c r="F47" s="44"/>
      <c r="G47" s="91"/>
      <c r="H47" s="50"/>
      <c r="I47" s="51"/>
      <c r="J47" s="22"/>
    </row>
    <row r="48" spans="2:10" ht="12.75" customHeight="1" thickBot="1">
      <c r="B48" s="21"/>
      <c r="C48" s="10"/>
      <c r="D48" s="16"/>
      <c r="E48" s="39"/>
      <c r="F48" s="44"/>
      <c r="G48" s="91"/>
      <c r="H48" s="50"/>
      <c r="I48" s="51"/>
      <c r="J48" s="22"/>
    </row>
    <row r="49" spans="2:10" ht="30" customHeight="1" thickBot="1">
      <c r="B49" s="93"/>
      <c r="C49" s="96"/>
      <c r="D49" s="94"/>
      <c r="E49" s="99">
        <f>SUM(E10:E48)</f>
        <v>4485069.6899999995</v>
      </c>
      <c r="F49" s="100">
        <f>SUM(F10:F48)</f>
        <v>3733334.3200000003</v>
      </c>
      <c r="G49" s="99">
        <f>SUM(G10:G48)</f>
        <v>2800000</v>
      </c>
      <c r="H49" s="94"/>
      <c r="I49" s="97"/>
      <c r="J49" s="95"/>
    </row>
    <row r="52" spans="3:4" ht="17.25" customHeight="1">
      <c r="C52" s="31" t="s">
        <v>70</v>
      </c>
      <c r="D52" s="52">
        <f>G11+G14+G15+G18+G22+G23+G28</f>
        <v>2071606</v>
      </c>
    </row>
    <row r="53" spans="3:4" ht="17.25" customHeight="1">
      <c r="C53" s="31" t="s">
        <v>68</v>
      </c>
      <c r="D53" s="52">
        <f>G33+G37+G38+G41+G42+G45</f>
        <v>579894</v>
      </c>
    </row>
    <row r="54" spans="3:4" ht="17.25" customHeight="1">
      <c r="C54" s="31" t="s">
        <v>69</v>
      </c>
      <c r="D54" s="98">
        <f>G19+G24+G29</f>
        <v>148500</v>
      </c>
    </row>
    <row r="55" spans="3:4" ht="17.25" customHeight="1">
      <c r="C55" s="31" t="s">
        <v>7</v>
      </c>
      <c r="D55" s="52">
        <f>SUM(D52:D54)</f>
        <v>2800000</v>
      </c>
    </row>
    <row r="56" spans="3:4" ht="17.25" customHeight="1">
      <c r="C56" s="31"/>
      <c r="D56" s="52"/>
    </row>
    <row r="57" spans="3:4" ht="17.25" customHeight="1">
      <c r="C57" s="31"/>
      <c r="D57" s="52"/>
    </row>
    <row r="58" spans="3:4" ht="17.25" customHeight="1">
      <c r="C58" s="31"/>
      <c r="D58" s="52"/>
    </row>
    <row r="59" spans="3:4" ht="17.25" customHeight="1">
      <c r="C59" s="31"/>
      <c r="D59" s="52"/>
    </row>
    <row r="66" spans="4:5" ht="15.75">
      <c r="D66" s="79"/>
      <c r="E66" s="79"/>
    </row>
    <row r="67" spans="4:5" ht="15.75">
      <c r="D67" s="79"/>
      <c r="E67" s="79"/>
    </row>
    <row r="68" spans="4:7" ht="15.75">
      <c r="D68" s="79"/>
      <c r="G68" s="79"/>
    </row>
  </sheetData>
  <sheetProtection/>
  <mergeCells count="3">
    <mergeCell ref="C4:F4"/>
    <mergeCell ref="C5:E5"/>
    <mergeCell ref="F5:H5"/>
  </mergeCells>
  <printOptions/>
  <pageMargins left="0.2362204724409449" right="0.511811023622047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Joanna Przybylska</cp:lastModifiedBy>
  <cp:lastPrinted>2018-04-12T12:24:25Z</cp:lastPrinted>
  <dcterms:created xsi:type="dcterms:W3CDTF">2006-01-17T09:51:46Z</dcterms:created>
  <dcterms:modified xsi:type="dcterms:W3CDTF">2018-04-23T11:03:05Z</dcterms:modified>
  <cp:category/>
  <cp:version/>
  <cp:contentType/>
  <cp:contentStatus/>
</cp:coreProperties>
</file>