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<sst xmlns="http://schemas.openxmlformats.org/spreadsheetml/2006/main" count="187" uniqueCount="95">
  <si>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</si>
  <si>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</si>
  <si>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</si>
  <si>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</si>
  <si>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</si>
  <si>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</si>
  <si>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 xml:space="preserve">
1</t>
  </si>
  <si>
    <t xml:space="preserve">
2</t>
  </si>
  <si>
    <t>PREZYDENTA MIASTA POZNANIA</t>
  </si>
  <si>
    <t>lokali mieszkalnych przeznaczonych do sprzedaży</t>
  </si>
  <si>
    <t>z równoczesnym oddaniem gruntu w użytkowanie wieczyste</t>
  </si>
  <si>
    <t>22% od wart. Udziału</t>
  </si>
  <si>
    <t>Opłaty roczne z tyt. wiecz. użyt. gruntu w wysokości 1% ceny udziału</t>
  </si>
  <si>
    <t>Udział w gruncie</t>
  </si>
  <si>
    <t>Inne koszty</t>
  </si>
  <si>
    <t xml:space="preserve">
3</t>
  </si>
  <si>
    <t>inst. wod - kan
inst. elektr.
inst. gazowa
inst. c.o.</t>
  </si>
  <si>
    <t xml:space="preserve">budownictwo mieszkaniowe      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</si>
  <si>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</si>
  <si>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</si>
  <si>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</si>
  <si>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 xml:space="preserve">inst. wod - kan
inst. elektr.
inst. gazowa
inst. c.o.
</t>
  </si>
  <si>
    <t xml:space="preserve">inst. wod - kan
inst. elektr.
inst. gazowa            inst. c.o.
</t>
  </si>
  <si>
    <t>14/1000</t>
  </si>
  <si>
    <t>96/10000</t>
  </si>
  <si>
    <t>W Y K A Z    nr  CCCII</t>
  </si>
  <si>
    <t>lokal nr 13
o pow. 112,7 m²
ul. Półwiejska 43
obr. Poznań
ark. 39
dz. 21/1
o pow. 1.534 m²
KW PO1P/00067563/5</t>
  </si>
  <si>
    <t>inst. wod - kan
inst. elektr.
inst. gazowa
piece</t>
  </si>
  <si>
    <t>185/10000</t>
  </si>
  <si>
    <t>lokal nr 12
o pow. 37,1 m²
ul. Bułgarska 138
obr. Łazarz
ark. 02
dz. 4/6
o pow. 1.180 m²
KW PO1P/00061418/2</t>
  </si>
  <si>
    <t>79/10000</t>
  </si>
  <si>
    <t>lokal nr 7
o pow. 37,3 m²
ul. Bułgarska 148
obr. Łazarz
ark. 02
dz. 4/6
o pow. 1.180 m²
KW PO1P/00061418/2</t>
  </si>
  <si>
    <t>80/10000</t>
  </si>
  <si>
    <t>lokal nr 2
o pow. 42,9 m²
ul. Bukowska 112A
obr. Łazarz
ark. 04
dz. 2/43
o pow. 396 m²
KW PO1P/00095976/8</t>
  </si>
  <si>
    <t>429/14862</t>
  </si>
  <si>
    <t>lokal nr 6
o pow. 44,7 m²
ul. Bukowska 130B
obr. Łazarz
ark. 02
dz. 4/14
o pow. 831 m²
KW PO1P/00067530/5</t>
  </si>
  <si>
    <t>615/21960</t>
  </si>
  <si>
    <t>lokal nr 6
o pow. 61,5 m²
ul. Jesienna 20
obr. Łazarz
ark. 02
dz. 52/1
o pow. 564 m²
KW PO1P/00060185/2</t>
  </si>
  <si>
    <t>lokal nr 4
o pow. 54,3 m²
ul. Husarska 13
obr. Łazarz
ark. 16
dz. 55/1
o pow. 726 m²
KW PO1P/00060042/8</t>
  </si>
  <si>
    <t>205/10000</t>
  </si>
  <si>
    <t>lokal nr 13
o pow. 26,6 m²
ul. Świt 48B
obr. Łazarz
ark. 02
dz. 46/5
o pow. 713 m²
KW PO1P/00064365/6</t>
  </si>
  <si>
    <t>lokal nr 10
o pow. 30,9 m²
ul. Marszałkowska 4A
obr. Łazarz
ark. 16
dz. 57/9
o pow. 763 m²
KW PO1P/00069227/2</t>
  </si>
  <si>
    <t>158/10000</t>
  </si>
  <si>
    <t>lokal nr 7
o pow. 48,0
ul. Grochowska 89B
obr. Łazarz
ark. 02
dz. 52/7
o pow. 391 m²
KW PO1P/00067529/5</t>
  </si>
  <si>
    <t>323/10000</t>
  </si>
  <si>
    <t>351/10000</t>
  </si>
  <si>
    <t>13/1000</t>
  </si>
  <si>
    <t>95/10000</t>
  </si>
  <si>
    <t>134/10000</t>
  </si>
  <si>
    <t>lokal nr 2
o pow. 36,9 m² 
ul. Modra 4
obr. Łazarz
ark. 02
dz. 46/3
o pow. 713 m²
KW PO1P/00059004/0</t>
  </si>
  <si>
    <t>lokal nr 10
o pow. 26,4 m² 
ul. Modra 3
obr. Łazarz
ark. 02
dz. 46/9
o pow. 713 m²
KW PO1P/00067582/4</t>
  </si>
  <si>
    <t>lokal nr 15
o pow. 37,1 m² 
ul. Modra 1
obr. Łazarz
ark. 02
dz. 46/9
o pow. 713 m²
KW PO1P/00067582/4</t>
  </si>
  <si>
    <t>lokal nr 8
o pow. 37,1 m² 
ul. Modra 1
obr. Łazarz
ark. 02
dz. 46/9
o pow. 713 m²
KW PO1P/00067582/4</t>
  </si>
  <si>
    <t>lokal nr 3
o pow. 50,6 m² 
ul. Modra 5 
obr. Łazarz
ark. 02
dz. 46/9
o pow. 713 m²
KW PO1P/00067582/4</t>
  </si>
  <si>
    <t>183/10000</t>
  </si>
  <si>
    <t>lokal nr 3
o pow. 50,4 m² 
ul. Modra 20 
obr. Łazarz
ark. 02
dz. 52/19
o pow. 563 m²
KW PO1P/00070820/9</t>
  </si>
  <si>
    <t>23/1000</t>
  </si>
  <si>
    <t>lokal nr 14
o pow. 28,2 m² 
ul. Marcelńska 76
obr. Łazarz
ark. 16
dz. 11/3
o pow. 394 m²
KW PO1P/00089891/3</t>
  </si>
  <si>
    <t>190/10000</t>
  </si>
  <si>
    <t>lokal nr 3
o pow. 44,5 m² 
ul. Owsiana 5
obr. Winiary
ark. 33
dz. 10/1, 9/6
o pow. 362 m²
KW PO1P/00086136/2</t>
  </si>
  <si>
    <t>485/10000</t>
  </si>
  <si>
    <t>lokal nr 7
o pow. 49,0 m² 
ul. Krańcowa 57
obr. Główna
ark. 30
dz. 7/2
o pow. 421 m²
KW PO2P/00110909/7</t>
  </si>
  <si>
    <t>556/10000</t>
  </si>
  <si>
    <t>lokal nr 2
o pow. 53,1 m² 
ul. Swoboda 34
obr. Łazarz
ark. 02
dz. 4/31
o pow. 403 m²
KW PO1P/00073290/5</t>
  </si>
  <si>
    <t>332/10000</t>
  </si>
  <si>
    <t>lokal nr 9
o pow. 31,9 m² 
ul. Kosińskiego 30
obr. Wilda
ark. 14
dz. 140/3
o pow. 2314 m²
KW PO2P/00070061/7</t>
  </si>
  <si>
    <t>4/1000</t>
  </si>
  <si>
    <t>lokal nr 6
o pow. 37,2 m² 
ul. Łozowa 90A
obr. Dębiec
ark. 19
dz. 3/13, 4/8, 10/12
o pow. 1345 m²
KW PO2P/00069254/7</t>
  </si>
  <si>
    <t>lokal nr 13
o pow. 68,3 m² 
ul. Dąbrowskiego 94
obr. Jeżyce
ark. 15
dz. 14/1
o pow. 512 m²
KW PO1P/00067532/9</t>
  </si>
  <si>
    <t>339/10000</t>
  </si>
  <si>
    <t>lokal nr 24
o pow. 96,4 m² 
ul. Bukowska 13
obr. Jeżyce
ark. 13
dz. 115/1
o pow. 743 m²
KW PO1P/00077110/8</t>
  </si>
  <si>
    <t xml:space="preserve">inst. wod - kan
inst. elektr.
inst. gazowa
ogrzewanie mieszane
</t>
  </si>
  <si>
    <t>404/10000</t>
  </si>
  <si>
    <t>lokal nr 10
o pow. 52,5 m² + piwnica i skrytka o łącznej pow. 11,0 m² jako pomieszczenia przynależne do lokalu
ul. Jeżycka 36
obr. Jeżyce
ark. 11
dz. 64
o pow. 970 m²
KW PO1P/00004308/1</t>
  </si>
  <si>
    <t>64/1000</t>
  </si>
  <si>
    <t>167/10000</t>
  </si>
  <si>
    <t>lokal nr 7
o pow. 51,9 m² 
ul. Hetmańska 37
obr. Łazarz
ark. 36
dz. 9/2,11/2,13/2,14/2,14/9
o pow. 946 m²
KW PO1P/00064166/1</t>
  </si>
  <si>
    <t>lokal nr 9
o pow. 18,4 m² 
ul. Hetmańska 41
obr. Łazarz
ark. 36
dz. 9/2,11/2,13/2,14/2,14/9
o pow. 946 m²
KW PO1P/00064166/1</t>
  </si>
  <si>
    <t>59/10000</t>
  </si>
  <si>
    <t>109/10000</t>
  </si>
  <si>
    <t>lokal nr 3
o pow. 34,6m² 
ul. Hetmańska 39
obr. Łazarz
ark. 36
dz. 9/2,11/2,13/2,14/2,14/9
o pow. 946 m²
KW PO1P/00064166/1</t>
  </si>
  <si>
    <t>111/10000</t>
  </si>
  <si>
    <t>lokal nr 18
o pow. 36,1 m² 
ul. Arciszewskiego 31/33
obr. Łazarz
ark. 28
dz. 169/1
o pow. 291 m²
KW PO1P/00077041/3</t>
  </si>
  <si>
    <t>357/10000</t>
  </si>
  <si>
    <t>lokal nr 3
o pow. 50,7m² 
ul. Grochowska 42
obr. Łazarz
ark. 16
dz. 6/2
o pow. 505 m²
KW PO1P/00060304/3</t>
  </si>
  <si>
    <t>275/10000</t>
  </si>
  <si>
    <t>lokal nr 12
o pow. 57,7 m² 
ul. Mottego 7A
obr. Łazarz
ark. 32
dz. 117,118
o pow. 1727m²
KW PO1P/00003499/9</t>
  </si>
  <si>
    <t xml:space="preserve">inst. wod - kan
inst. elektr.
inst. gazowa
piece
</t>
  </si>
  <si>
    <t>148/10000</t>
  </si>
  <si>
    <t>lokal nr 10
o pow. 48,7 m² + 2 piwnice o łącznej pow. 5,1 m² jako pomieszczenia przynależne do lokalu
ul. Głogowska 73
obr. Łazarz
ark. 32
dz. 47/3, 47/4, 47/5, 47/6
o pow. 579 m²
KW PO1P/00065362/2</t>
  </si>
  <si>
    <t>od poz. 1 do poz. 33</t>
  </si>
  <si>
    <t>lokal nr 7
o pow. 33,9 m² 
ul. Hetmańska 35
obr. Łazarz
ark. 36
dz. 9/2,11/2,13/2,14/2,14/9
o pow. 946 m²
KW PO1P/00064166/1</t>
  </si>
  <si>
    <t>Lp.</t>
  </si>
  <si>
    <t>załącznik do zarządzenia Nr 203/2010/P</t>
  </si>
  <si>
    <t>z dnia 04.05.2010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</si>
</sst>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6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8"/>
      <name val="Arial CE"/>
      <family val="2"/>
    </font>
    <font>
      <b/>
      <sz val="12"/>
      <color indexed="10"/>
      <name val="Arial CE"/>
      <family val="2"/>
    </font>
    <font>
      <sz val="14"/>
      <color indexed="8"/>
      <name val="Arial CE"/>
      <family val="2"/>
    </font>
    <font>
      <b/>
      <sz val="12"/>
      <name val="Arial CE"/>
      <family val="0"/>
    </font>
    <font>
      <sz val="12"/>
      <color indexed="10"/>
      <name val="Arial CE"/>
      <family val="0"/>
    </font>
    <font>
      <sz val="14"/>
      <color indexed="10"/>
      <name val="Arial CE"/>
      <family val="0"/>
    </font>
    <font>
      <sz val="10"/>
      <color indexed="10"/>
      <name val="Arial CE"/>
      <family val="2"/>
    </font>
    <font>
      <b/>
      <sz val="14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4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4" fontId="10" fillId="2" borderId="2" xfId="0" applyNumberFormat="1" applyFont="1" applyFill="1" applyBorder="1" applyAlignment="1">
      <alignment vertical="top"/>
    </xf>
    <xf numFmtId="4" fontId="10" fillId="3" borderId="2" xfId="0" applyNumberFormat="1" applyFont="1" applyFill="1" applyBorder="1" applyAlignment="1">
      <alignment vertical="top"/>
    </xf>
    <xf numFmtId="4" fontId="10" fillId="0" borderId="2" xfId="0" applyNumberFormat="1" applyFont="1" applyBorder="1" applyAlignment="1">
      <alignment horizontal="center" vertical="top"/>
    </xf>
    <xf numFmtId="2" fontId="10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0" fontId="8" fillId="0" borderId="3" xfId="0" applyFont="1" applyBorder="1" applyAlignment="1">
      <alignment vertical="top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" fillId="4" borderId="2" xfId="0" applyFont="1" applyFill="1" applyBorder="1" applyAlignment="1">
      <alignment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" fillId="4" borderId="2" xfId="0" applyFont="1" applyFill="1" applyBorder="1" applyAlignment="1">
      <alignment wrapText="1"/>
    </xf>
    <xf numFmtId="0" fontId="8" fillId="4" borderId="2" xfId="0" applyFont="1" applyFill="1" applyBorder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75" zoomScaleNormal="75" workbookViewId="0" topLeftCell="A1">
      <selection activeCell="L4" sqref="L4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93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8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94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25</v>
      </c>
      <c r="I6" s="36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58" t="s">
        <v>90</v>
      </c>
      <c r="I7" s="57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9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10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92</v>
      </c>
      <c r="B11" s="23" t="s">
        <v>0</v>
      </c>
      <c r="C11" s="23" t="s">
        <v>1</v>
      </c>
      <c r="D11" s="23" t="s">
        <v>18</v>
      </c>
      <c r="E11" s="24" t="s">
        <v>2</v>
      </c>
      <c r="F11" s="24" t="s">
        <v>3</v>
      </c>
      <c r="G11" s="25" t="s">
        <v>11</v>
      </c>
      <c r="H11" s="23" t="s">
        <v>19</v>
      </c>
      <c r="I11" s="23" t="s">
        <v>20</v>
      </c>
      <c r="J11" s="23" t="s">
        <v>12</v>
      </c>
      <c r="K11" s="23" t="s">
        <v>13</v>
      </c>
      <c r="L11" s="23" t="s">
        <v>14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29" customHeight="1">
      <c r="A13" s="2" t="s">
        <v>6</v>
      </c>
      <c r="B13" s="3" t="s">
        <v>26</v>
      </c>
      <c r="C13" s="4" t="s">
        <v>5</v>
      </c>
      <c r="D13" s="4" t="s">
        <v>27</v>
      </c>
      <c r="E13" s="16">
        <v>438375</v>
      </c>
      <c r="F13" s="16">
        <v>82895</v>
      </c>
      <c r="G13" s="17">
        <f aca="true" t="shared" si="0" ref="G13:G24">0.22*F13</f>
        <v>18236.9</v>
      </c>
      <c r="H13" s="21">
        <f aca="true" t="shared" si="1" ref="H13:H26">SUM(E13:G13)</f>
        <v>539506.9</v>
      </c>
      <c r="I13" s="19">
        <f aca="true" t="shared" si="2" ref="I13:I27">+SUM(F13,G13)*0.15</f>
        <v>15169.784999999998</v>
      </c>
      <c r="J13" s="19">
        <f aca="true" t="shared" si="3" ref="J13:J27">SUM(F13:G13)*0.01</f>
        <v>1011.319</v>
      </c>
      <c r="K13" s="18" t="s">
        <v>28</v>
      </c>
      <c r="L13" s="5" t="s">
        <v>4</v>
      </c>
      <c r="M13" s="10"/>
      <c r="N13" s="10"/>
    </row>
    <row r="14" spans="1:14" s="1" customFormat="1" ht="125.25" customHeight="1">
      <c r="A14" s="2" t="s">
        <v>7</v>
      </c>
      <c r="B14" s="3" t="s">
        <v>29</v>
      </c>
      <c r="C14" s="4" t="s">
        <v>5</v>
      </c>
      <c r="D14" s="4" t="s">
        <v>16</v>
      </c>
      <c r="E14" s="16">
        <v>150320</v>
      </c>
      <c r="F14" s="16">
        <v>7961</v>
      </c>
      <c r="G14" s="17">
        <f t="shared" si="0"/>
        <v>1751.42</v>
      </c>
      <c r="H14" s="21">
        <f t="shared" si="1"/>
        <v>160032.42</v>
      </c>
      <c r="I14" s="19">
        <f t="shared" si="2"/>
        <v>1456.863</v>
      </c>
      <c r="J14" s="19">
        <f t="shared" si="3"/>
        <v>97.1242</v>
      </c>
      <c r="K14" s="18" t="s">
        <v>30</v>
      </c>
      <c r="L14" s="5" t="s">
        <v>4</v>
      </c>
      <c r="M14" s="10"/>
      <c r="N14" s="10"/>
    </row>
    <row r="15" spans="1:14" s="1" customFormat="1" ht="126" customHeight="1">
      <c r="A15" s="40" t="s">
        <v>15</v>
      </c>
      <c r="B15" s="3" t="s">
        <v>31</v>
      </c>
      <c r="C15" s="41" t="s">
        <v>5</v>
      </c>
      <c r="D15" s="41" t="s">
        <v>16</v>
      </c>
      <c r="E15" s="42">
        <v>158750</v>
      </c>
      <c r="F15" s="42">
        <v>8062</v>
      </c>
      <c r="G15" s="43">
        <f t="shared" si="0"/>
        <v>1773.64</v>
      </c>
      <c r="H15" s="44">
        <f t="shared" si="1"/>
        <v>168585.64</v>
      </c>
      <c r="I15" s="45">
        <f t="shared" si="2"/>
        <v>1475.3459999999998</v>
      </c>
      <c r="J15" s="45">
        <f t="shared" si="3"/>
        <v>98.3564</v>
      </c>
      <c r="K15" s="46" t="s">
        <v>32</v>
      </c>
      <c r="L15" s="47" t="s">
        <v>4</v>
      </c>
      <c r="M15" s="10"/>
      <c r="N15" s="10"/>
    </row>
    <row r="16" spans="1:14" s="1" customFormat="1" ht="124.5" customHeight="1">
      <c r="A16" s="2">
        <v>4</v>
      </c>
      <c r="B16" s="3" t="s">
        <v>33</v>
      </c>
      <c r="C16" s="4" t="s">
        <v>5</v>
      </c>
      <c r="D16" s="4" t="s">
        <v>16</v>
      </c>
      <c r="E16" s="16">
        <v>161423</v>
      </c>
      <c r="F16" s="16">
        <v>9762</v>
      </c>
      <c r="G16" s="17">
        <f t="shared" si="0"/>
        <v>2147.64</v>
      </c>
      <c r="H16" s="21">
        <f t="shared" si="1"/>
        <v>173332.64</v>
      </c>
      <c r="I16" s="19">
        <f t="shared" si="2"/>
        <v>1786.446</v>
      </c>
      <c r="J16" s="19">
        <f t="shared" si="3"/>
        <v>119.0964</v>
      </c>
      <c r="K16" s="18" t="s">
        <v>34</v>
      </c>
      <c r="L16" s="5" t="s">
        <v>4</v>
      </c>
      <c r="M16" s="10"/>
      <c r="N16" s="10"/>
    </row>
    <row r="17" spans="1:14" s="1" customFormat="1" ht="126.75" customHeight="1">
      <c r="A17" s="2">
        <v>5</v>
      </c>
      <c r="B17" s="3" t="s">
        <v>35</v>
      </c>
      <c r="C17" s="4" t="s">
        <v>5</v>
      </c>
      <c r="D17" s="4" t="s">
        <v>16</v>
      </c>
      <c r="E17" s="16">
        <v>186822</v>
      </c>
      <c r="F17" s="16">
        <v>9947</v>
      </c>
      <c r="G17" s="17">
        <f t="shared" si="0"/>
        <v>2188.34</v>
      </c>
      <c r="H17" s="21">
        <f t="shared" si="1"/>
        <v>198957.34</v>
      </c>
      <c r="I17" s="19">
        <f t="shared" si="2"/>
        <v>1820.301</v>
      </c>
      <c r="J17" s="19">
        <f t="shared" si="3"/>
        <v>121.35340000000001</v>
      </c>
      <c r="K17" s="18" t="s">
        <v>23</v>
      </c>
      <c r="L17" s="5" t="s">
        <v>4</v>
      </c>
      <c r="M17" s="10"/>
      <c r="N17" s="10"/>
    </row>
    <row r="18" spans="1:14" s="27" customFormat="1" ht="126.75" customHeight="1">
      <c r="A18" s="28">
        <v>6</v>
      </c>
      <c r="B18" s="3" t="s">
        <v>37</v>
      </c>
      <c r="C18" s="29" t="s">
        <v>5</v>
      </c>
      <c r="D18" s="29" t="s">
        <v>22</v>
      </c>
      <c r="E18" s="30">
        <v>228736</v>
      </c>
      <c r="F18" s="30">
        <v>13505</v>
      </c>
      <c r="G18" s="31">
        <f t="shared" si="0"/>
        <v>2971.1</v>
      </c>
      <c r="H18" s="32">
        <f t="shared" si="1"/>
        <v>245212.1</v>
      </c>
      <c r="I18" s="33">
        <f t="shared" si="2"/>
        <v>2471.4149999999995</v>
      </c>
      <c r="J18" s="33">
        <f t="shared" si="3"/>
        <v>164.761</v>
      </c>
      <c r="K18" s="34" t="s">
        <v>36</v>
      </c>
      <c r="L18" s="35" t="s">
        <v>4</v>
      </c>
      <c r="M18" s="26"/>
      <c r="N18" s="26"/>
    </row>
    <row r="19" spans="1:14" s="27" customFormat="1" ht="129" customHeight="1">
      <c r="A19" s="37">
        <v>7</v>
      </c>
      <c r="B19" s="3" t="s">
        <v>38</v>
      </c>
      <c r="C19" s="4" t="s">
        <v>5</v>
      </c>
      <c r="D19" s="29" t="s">
        <v>16</v>
      </c>
      <c r="E19" s="30">
        <v>203950</v>
      </c>
      <c r="F19" s="30">
        <v>12725</v>
      </c>
      <c r="G19" s="31">
        <f t="shared" si="0"/>
        <v>2799.5</v>
      </c>
      <c r="H19" s="32">
        <f t="shared" si="1"/>
        <v>219474.5</v>
      </c>
      <c r="I19" s="33">
        <f t="shared" si="2"/>
        <v>2328.6749999999997</v>
      </c>
      <c r="J19" s="33">
        <f t="shared" si="3"/>
        <v>155.245</v>
      </c>
      <c r="K19" s="34" t="s">
        <v>39</v>
      </c>
      <c r="L19" s="35" t="s">
        <v>4</v>
      </c>
      <c r="M19" s="26"/>
      <c r="N19" s="26"/>
    </row>
    <row r="20" spans="1:14" s="49" customFormat="1" ht="138.75" customHeight="1">
      <c r="A20" s="28">
        <v>8</v>
      </c>
      <c r="B20" s="3" t="s">
        <v>40</v>
      </c>
      <c r="C20" s="29" t="s">
        <v>5</v>
      </c>
      <c r="D20" s="29" t="s">
        <v>16</v>
      </c>
      <c r="E20" s="30">
        <v>118085</v>
      </c>
      <c r="F20" s="30">
        <v>5852</v>
      </c>
      <c r="G20" s="31">
        <f t="shared" si="0"/>
        <v>1287.44</v>
      </c>
      <c r="H20" s="32">
        <f t="shared" si="1"/>
        <v>125224.44</v>
      </c>
      <c r="I20" s="33">
        <f t="shared" si="2"/>
        <v>1070.916</v>
      </c>
      <c r="J20" s="33">
        <f t="shared" si="3"/>
        <v>71.3944</v>
      </c>
      <c r="K20" s="34" t="s">
        <v>24</v>
      </c>
      <c r="L20" s="35" t="s">
        <v>4</v>
      </c>
      <c r="M20" s="48"/>
      <c r="N20" s="48"/>
    </row>
    <row r="21" spans="1:14" s="52" customFormat="1" ht="130.5" customHeight="1">
      <c r="A21" s="28">
        <v>9</v>
      </c>
      <c r="B21" s="3" t="s">
        <v>41</v>
      </c>
      <c r="C21" s="29" t="s">
        <v>5</v>
      </c>
      <c r="D21" s="29" t="s">
        <v>16</v>
      </c>
      <c r="E21" s="30">
        <v>119355</v>
      </c>
      <c r="F21" s="30">
        <v>10307</v>
      </c>
      <c r="G21" s="31">
        <f t="shared" si="0"/>
        <v>2267.54</v>
      </c>
      <c r="H21" s="32">
        <f t="shared" si="1"/>
        <v>131929.54</v>
      </c>
      <c r="I21" s="33">
        <f t="shared" si="2"/>
        <v>1886.181</v>
      </c>
      <c r="J21" s="33">
        <f t="shared" si="3"/>
        <v>125.74540000000002</v>
      </c>
      <c r="K21" s="34" t="s">
        <v>42</v>
      </c>
      <c r="L21" s="35" t="s">
        <v>4</v>
      </c>
      <c r="M21" s="51"/>
      <c r="N21" s="51"/>
    </row>
    <row r="22" spans="1:14" s="1" customFormat="1" ht="129" customHeight="1">
      <c r="A22" s="2">
        <v>10</v>
      </c>
      <c r="B22" s="3" t="s">
        <v>43</v>
      </c>
      <c r="C22" s="4" t="s">
        <v>5</v>
      </c>
      <c r="D22" s="4" t="s">
        <v>16</v>
      </c>
      <c r="E22" s="16">
        <v>200511</v>
      </c>
      <c r="F22" s="16">
        <v>10785</v>
      </c>
      <c r="G22" s="17">
        <f t="shared" si="0"/>
        <v>2372.7</v>
      </c>
      <c r="H22" s="21">
        <f t="shared" si="1"/>
        <v>213668.7</v>
      </c>
      <c r="I22" s="19">
        <f t="shared" si="2"/>
        <v>1973.655</v>
      </c>
      <c r="J22" s="19">
        <f t="shared" si="3"/>
        <v>131.577</v>
      </c>
      <c r="K22" s="18" t="s">
        <v>44</v>
      </c>
      <c r="L22" s="5" t="s">
        <v>4</v>
      </c>
      <c r="M22" s="10"/>
      <c r="N22" s="10"/>
    </row>
    <row r="23" spans="1:14" s="1" customFormat="1" ht="199.5" customHeight="1">
      <c r="A23" s="2">
        <v>11</v>
      </c>
      <c r="B23" s="3" t="s">
        <v>89</v>
      </c>
      <c r="C23" s="4" t="s">
        <v>5</v>
      </c>
      <c r="D23" s="4" t="s">
        <v>27</v>
      </c>
      <c r="E23" s="16">
        <v>174046</v>
      </c>
      <c r="F23" s="16">
        <v>19164</v>
      </c>
      <c r="G23" s="17">
        <f t="shared" si="0"/>
        <v>4216.08</v>
      </c>
      <c r="H23" s="21">
        <f t="shared" si="1"/>
        <v>197426.08</v>
      </c>
      <c r="I23" s="19">
        <f t="shared" si="2"/>
        <v>3507.012</v>
      </c>
      <c r="J23" s="19">
        <f t="shared" si="3"/>
        <v>233.8008</v>
      </c>
      <c r="K23" s="18" t="s">
        <v>45</v>
      </c>
      <c r="L23" s="5" t="s">
        <v>4</v>
      </c>
      <c r="M23" s="10"/>
      <c r="N23" s="10"/>
    </row>
    <row r="24" spans="1:14" s="1" customFormat="1" ht="124.5" customHeight="1">
      <c r="A24" s="2">
        <v>12</v>
      </c>
      <c r="B24" s="3" t="s">
        <v>49</v>
      </c>
      <c r="C24" s="4" t="s">
        <v>17</v>
      </c>
      <c r="D24" s="4" t="s">
        <v>16</v>
      </c>
      <c r="E24" s="16">
        <v>149529</v>
      </c>
      <c r="F24" s="16">
        <v>7582</v>
      </c>
      <c r="G24" s="17">
        <f t="shared" si="0"/>
        <v>1668.04</v>
      </c>
      <c r="H24" s="21">
        <f t="shared" si="1"/>
        <v>158779.04</v>
      </c>
      <c r="I24" s="19">
        <f t="shared" si="2"/>
        <v>1387.506</v>
      </c>
      <c r="J24" s="19">
        <f t="shared" si="3"/>
        <v>92.50040000000001</v>
      </c>
      <c r="K24" s="18" t="s">
        <v>46</v>
      </c>
      <c r="L24" s="5" t="s">
        <v>4</v>
      </c>
      <c r="M24" s="10"/>
      <c r="N24" s="10"/>
    </row>
    <row r="25" spans="1:14" s="1" customFormat="1" ht="137.25" customHeight="1">
      <c r="A25" s="2">
        <v>13</v>
      </c>
      <c r="B25" s="3" t="s">
        <v>50</v>
      </c>
      <c r="C25" s="4" t="s">
        <v>5</v>
      </c>
      <c r="D25" s="4" t="s">
        <v>16</v>
      </c>
      <c r="E25" s="16">
        <v>116831</v>
      </c>
      <c r="F25" s="16">
        <v>5961</v>
      </c>
      <c r="G25" s="17">
        <f aca="true" t="shared" si="4" ref="G25:G45">0.22*F25</f>
        <v>1311.42</v>
      </c>
      <c r="H25" s="21">
        <f t="shared" si="1"/>
        <v>124103.42</v>
      </c>
      <c r="I25" s="19">
        <f t="shared" si="2"/>
        <v>1090.863</v>
      </c>
      <c r="J25" s="19">
        <f t="shared" si="3"/>
        <v>72.7242</v>
      </c>
      <c r="K25" s="18" t="s">
        <v>47</v>
      </c>
      <c r="L25" s="5" t="s">
        <v>4</v>
      </c>
      <c r="M25" s="10"/>
      <c r="N25" s="10"/>
    </row>
    <row r="26" spans="1:14" s="1" customFormat="1" ht="125.25" customHeight="1">
      <c r="A26" s="2">
        <v>14</v>
      </c>
      <c r="B26" s="3" t="s">
        <v>51</v>
      </c>
      <c r="C26" s="4" t="s">
        <v>5</v>
      </c>
      <c r="D26" s="4" t="s">
        <v>16</v>
      </c>
      <c r="E26" s="16">
        <v>149555</v>
      </c>
      <c r="F26" s="16">
        <v>8408</v>
      </c>
      <c r="G26" s="17">
        <f t="shared" si="4"/>
        <v>1849.76</v>
      </c>
      <c r="H26" s="21">
        <f t="shared" si="1"/>
        <v>159812.76</v>
      </c>
      <c r="I26" s="19">
        <f t="shared" si="2"/>
        <v>1538.664</v>
      </c>
      <c r="J26" s="19">
        <f t="shared" si="3"/>
        <v>102.5776</v>
      </c>
      <c r="K26" s="18" t="s">
        <v>48</v>
      </c>
      <c r="L26" s="5" t="s">
        <v>4</v>
      </c>
      <c r="M26" s="10"/>
      <c r="N26" s="10"/>
    </row>
    <row r="27" spans="1:14" s="27" customFormat="1" ht="126" customHeight="1">
      <c r="A27" s="2">
        <v>15</v>
      </c>
      <c r="B27" s="3" t="s">
        <v>52</v>
      </c>
      <c r="C27" s="4" t="s">
        <v>5</v>
      </c>
      <c r="D27" s="4" t="s">
        <v>16</v>
      </c>
      <c r="E27" s="16">
        <v>163978</v>
      </c>
      <c r="F27" s="16">
        <v>8408</v>
      </c>
      <c r="G27" s="17">
        <f t="shared" si="4"/>
        <v>1849.76</v>
      </c>
      <c r="H27" s="21">
        <f>SUM(E27:G27)</f>
        <v>174235.76</v>
      </c>
      <c r="I27" s="19">
        <f t="shared" si="2"/>
        <v>1538.664</v>
      </c>
      <c r="J27" s="19">
        <f t="shared" si="3"/>
        <v>102.5776</v>
      </c>
      <c r="K27" s="18" t="s">
        <v>48</v>
      </c>
      <c r="L27" s="5" t="s">
        <v>4</v>
      </c>
      <c r="M27" s="26"/>
      <c r="N27" s="26"/>
    </row>
    <row r="28" spans="1:14" s="39" customFormat="1" ht="127.5" customHeight="1">
      <c r="A28" s="40">
        <v>16</v>
      </c>
      <c r="B28" s="3" t="s">
        <v>53</v>
      </c>
      <c r="C28" s="41" t="s">
        <v>5</v>
      </c>
      <c r="D28" s="41" t="s">
        <v>21</v>
      </c>
      <c r="E28" s="42">
        <v>194243</v>
      </c>
      <c r="F28" s="42">
        <v>11482</v>
      </c>
      <c r="G28" s="43">
        <f t="shared" si="4"/>
        <v>2526.04</v>
      </c>
      <c r="H28" s="44">
        <f>SUM(E28:G28)</f>
        <v>208251.04</v>
      </c>
      <c r="I28" s="45">
        <f>+SUM(F28,G28)*0.15</f>
        <v>2101.206</v>
      </c>
      <c r="J28" s="45">
        <f>SUM(F28:G28)*0.01</f>
        <v>140.08040000000003</v>
      </c>
      <c r="K28" s="46" t="s">
        <v>54</v>
      </c>
      <c r="L28" s="47" t="s">
        <v>4</v>
      </c>
      <c r="M28" s="38"/>
      <c r="N28" s="38"/>
    </row>
    <row r="29" spans="1:14" s="1" customFormat="1" ht="141" customHeight="1">
      <c r="A29" s="2">
        <v>17</v>
      </c>
      <c r="B29" s="3" t="s">
        <v>55</v>
      </c>
      <c r="C29" s="4" t="s">
        <v>5</v>
      </c>
      <c r="D29" s="4" t="s">
        <v>21</v>
      </c>
      <c r="E29" s="16">
        <v>196114</v>
      </c>
      <c r="F29" s="16">
        <v>11395</v>
      </c>
      <c r="G29" s="17">
        <f t="shared" si="4"/>
        <v>2506.9</v>
      </c>
      <c r="H29" s="21">
        <f>SUM(E29:G29)</f>
        <v>210015.9</v>
      </c>
      <c r="I29" s="19">
        <f>+SUM(F29,G29)*0.15</f>
        <v>2085.285</v>
      </c>
      <c r="J29" s="19">
        <f>SUM(F29:G29)*0.01</f>
        <v>139.019</v>
      </c>
      <c r="K29" s="18" t="s">
        <v>56</v>
      </c>
      <c r="L29" s="5" t="s">
        <v>4</v>
      </c>
      <c r="M29" s="10"/>
      <c r="N29" s="10"/>
    </row>
    <row r="30" spans="1:14" s="27" customFormat="1" ht="127.5" customHeight="1">
      <c r="A30" s="28">
        <v>18</v>
      </c>
      <c r="B30" s="50" t="s">
        <v>57</v>
      </c>
      <c r="C30" s="29" t="s">
        <v>5</v>
      </c>
      <c r="D30" s="29" t="s">
        <v>21</v>
      </c>
      <c r="E30" s="30">
        <v>117743</v>
      </c>
      <c r="F30" s="30">
        <v>6393</v>
      </c>
      <c r="G30" s="31">
        <f t="shared" si="4"/>
        <v>1406.46</v>
      </c>
      <c r="H30" s="32">
        <f>SUM(E30:G30)</f>
        <v>125542.46</v>
      </c>
      <c r="I30" s="33">
        <f>+SUM(F30,G30)*0.15</f>
        <v>1169.9189999999999</v>
      </c>
      <c r="J30" s="33">
        <f>SUM(F30:G30)*0.01</f>
        <v>77.9946</v>
      </c>
      <c r="K30" s="34" t="s">
        <v>58</v>
      </c>
      <c r="L30" s="35" t="s">
        <v>4</v>
      </c>
      <c r="M30" s="26"/>
      <c r="N30" s="26"/>
    </row>
    <row r="31" spans="1:14" s="27" customFormat="1" ht="126.75" customHeight="1">
      <c r="A31" s="28">
        <v>19</v>
      </c>
      <c r="B31" s="50" t="s">
        <v>59</v>
      </c>
      <c r="C31" s="29" t="s">
        <v>5</v>
      </c>
      <c r="D31" s="29" t="s">
        <v>21</v>
      </c>
      <c r="E31" s="30">
        <v>188742</v>
      </c>
      <c r="F31" s="30">
        <v>17978</v>
      </c>
      <c r="G31" s="31">
        <f t="shared" si="4"/>
        <v>3955.16</v>
      </c>
      <c r="H31" s="32">
        <f>SUM(E31:G31)</f>
        <v>210675.16</v>
      </c>
      <c r="I31" s="33">
        <f>+SUM(F31,G31)*0.15</f>
        <v>3289.9739999999997</v>
      </c>
      <c r="J31" s="33">
        <f>SUM(F31:G31)*0.01</f>
        <v>219.3316</v>
      </c>
      <c r="K31" s="34" t="s">
        <v>60</v>
      </c>
      <c r="L31" s="35" t="s">
        <v>4</v>
      </c>
      <c r="M31" s="26"/>
      <c r="N31" s="26"/>
    </row>
    <row r="32" spans="1:12" ht="126" customHeight="1">
      <c r="A32" s="28">
        <v>20</v>
      </c>
      <c r="B32" s="50" t="s">
        <v>61</v>
      </c>
      <c r="C32" s="29" t="s">
        <v>5</v>
      </c>
      <c r="D32" s="29" t="s">
        <v>21</v>
      </c>
      <c r="E32" s="30">
        <v>154228</v>
      </c>
      <c r="F32" s="30">
        <v>29915</v>
      </c>
      <c r="G32" s="31">
        <f t="shared" si="4"/>
        <v>6581.3</v>
      </c>
      <c r="H32" s="32">
        <f aca="true" t="shared" si="5" ref="H32:H41">SUM(E32:G32)</f>
        <v>190724.3</v>
      </c>
      <c r="I32" s="33">
        <f>+SUM(F32,G32)*0.15</f>
        <v>5474.445000000001</v>
      </c>
      <c r="J32" s="33">
        <f>SUM(F32:G32)*0.01</f>
        <v>364.963</v>
      </c>
      <c r="K32" s="34" t="s">
        <v>62</v>
      </c>
      <c r="L32" s="35" t="s">
        <v>4</v>
      </c>
    </row>
    <row r="33" spans="1:12" ht="129" customHeight="1">
      <c r="A33" s="28">
        <v>21</v>
      </c>
      <c r="B33" s="53" t="s">
        <v>63</v>
      </c>
      <c r="C33" s="29" t="s">
        <v>5</v>
      </c>
      <c r="D33" s="29" t="s">
        <v>21</v>
      </c>
      <c r="E33" s="30">
        <v>200461</v>
      </c>
      <c r="F33" s="30">
        <v>11426</v>
      </c>
      <c r="G33" s="31">
        <f t="shared" si="4"/>
        <v>2513.72</v>
      </c>
      <c r="H33" s="32">
        <f t="shared" si="5"/>
        <v>214400.72</v>
      </c>
      <c r="I33" s="33">
        <f aca="true" t="shared" si="6" ref="I33:I41">+SUM(F33,G33)*0.15</f>
        <v>2090.9579999999996</v>
      </c>
      <c r="J33" s="33">
        <f aca="true" t="shared" si="7" ref="J33:J41">SUM(F33:G33)*0.01</f>
        <v>139.3972</v>
      </c>
      <c r="K33" s="34" t="s">
        <v>64</v>
      </c>
      <c r="L33" s="35" t="s">
        <v>4</v>
      </c>
    </row>
    <row r="34" spans="1:12" s="55" customFormat="1" ht="126.75" customHeight="1">
      <c r="A34" s="40">
        <v>22</v>
      </c>
      <c r="B34" s="54" t="s">
        <v>65</v>
      </c>
      <c r="C34" s="4" t="s">
        <v>5</v>
      </c>
      <c r="D34" s="4" t="s">
        <v>21</v>
      </c>
      <c r="E34" s="16">
        <v>128876</v>
      </c>
      <c r="F34" s="16">
        <v>13875</v>
      </c>
      <c r="G34" s="17">
        <f t="shared" si="4"/>
        <v>3052.5</v>
      </c>
      <c r="H34" s="21">
        <f t="shared" si="5"/>
        <v>145803.5</v>
      </c>
      <c r="I34" s="19">
        <f t="shared" si="6"/>
        <v>2539.125</v>
      </c>
      <c r="J34" s="19">
        <f t="shared" si="7"/>
        <v>169.275</v>
      </c>
      <c r="K34" s="18" t="s">
        <v>66</v>
      </c>
      <c r="L34" s="5" t="s">
        <v>4</v>
      </c>
    </row>
    <row r="35" spans="1:12" s="56" customFormat="1" ht="132.75" customHeight="1">
      <c r="A35" s="28">
        <v>23</v>
      </c>
      <c r="B35" s="50" t="s">
        <v>67</v>
      </c>
      <c r="C35" s="29" t="s">
        <v>5</v>
      </c>
      <c r="D35" s="29" t="s">
        <v>21</v>
      </c>
      <c r="E35" s="30">
        <v>170796</v>
      </c>
      <c r="F35" s="30">
        <v>10368</v>
      </c>
      <c r="G35" s="31">
        <f t="shared" si="4"/>
        <v>2280.96</v>
      </c>
      <c r="H35" s="32">
        <f t="shared" si="5"/>
        <v>183444.96</v>
      </c>
      <c r="I35" s="33">
        <f t="shared" si="6"/>
        <v>1897.3439999999998</v>
      </c>
      <c r="J35" s="33">
        <f t="shared" si="7"/>
        <v>126.4896</v>
      </c>
      <c r="K35" s="34" t="s">
        <v>24</v>
      </c>
      <c r="L35" s="35" t="s">
        <v>4</v>
      </c>
    </row>
    <row r="36" spans="1:12" ht="132.75" customHeight="1">
      <c r="A36" s="28">
        <v>24</v>
      </c>
      <c r="B36" s="50" t="s">
        <v>68</v>
      </c>
      <c r="C36" s="29" t="s">
        <v>5</v>
      </c>
      <c r="D36" s="29" t="s">
        <v>21</v>
      </c>
      <c r="E36" s="30">
        <v>248205</v>
      </c>
      <c r="F36" s="30">
        <v>16367</v>
      </c>
      <c r="G36" s="31">
        <f t="shared" si="4"/>
        <v>3600.7400000000002</v>
      </c>
      <c r="H36" s="32">
        <f t="shared" si="5"/>
        <v>268172.74</v>
      </c>
      <c r="I36" s="33">
        <f t="shared" si="6"/>
        <v>2995.161</v>
      </c>
      <c r="J36" s="33">
        <f t="shared" si="7"/>
        <v>199.67740000000003</v>
      </c>
      <c r="K36" s="34" t="s">
        <v>69</v>
      </c>
      <c r="L36" s="35" t="s">
        <v>4</v>
      </c>
    </row>
    <row r="37" spans="1:12" ht="135.75" customHeight="1">
      <c r="A37" s="28">
        <v>25</v>
      </c>
      <c r="B37" s="50" t="s">
        <v>70</v>
      </c>
      <c r="C37" s="29" t="s">
        <v>5</v>
      </c>
      <c r="D37" s="29" t="s">
        <v>71</v>
      </c>
      <c r="E37" s="30">
        <v>356801</v>
      </c>
      <c r="F37" s="30">
        <v>30167</v>
      </c>
      <c r="G37" s="31">
        <f t="shared" si="4"/>
        <v>6636.74</v>
      </c>
      <c r="H37" s="32">
        <f t="shared" si="5"/>
        <v>393604.74</v>
      </c>
      <c r="I37" s="33">
        <f t="shared" si="6"/>
        <v>5520.561</v>
      </c>
      <c r="J37" s="33">
        <f t="shared" si="7"/>
        <v>368.0374</v>
      </c>
      <c r="K37" s="34" t="s">
        <v>72</v>
      </c>
      <c r="L37" s="35" t="s">
        <v>4</v>
      </c>
    </row>
    <row r="38" spans="1:12" ht="193.5" customHeight="1">
      <c r="A38" s="28">
        <v>26</v>
      </c>
      <c r="B38" s="50" t="s">
        <v>73</v>
      </c>
      <c r="C38" s="29" t="s">
        <v>5</v>
      </c>
      <c r="D38" s="29" t="s">
        <v>21</v>
      </c>
      <c r="E38" s="30">
        <v>134470</v>
      </c>
      <c r="F38" s="30">
        <v>55375</v>
      </c>
      <c r="G38" s="31">
        <f t="shared" si="4"/>
        <v>12182.5</v>
      </c>
      <c r="H38" s="32">
        <f t="shared" si="5"/>
        <v>202027.5</v>
      </c>
      <c r="I38" s="33">
        <f t="shared" si="6"/>
        <v>10133.625</v>
      </c>
      <c r="J38" s="33">
        <f t="shared" si="7"/>
        <v>675.575</v>
      </c>
      <c r="K38" s="34" t="s">
        <v>74</v>
      </c>
      <c r="L38" s="35" t="s">
        <v>4</v>
      </c>
    </row>
    <row r="39" spans="1:12" ht="136.5" customHeight="1">
      <c r="A39" s="28">
        <v>27</v>
      </c>
      <c r="B39" s="53" t="s">
        <v>76</v>
      </c>
      <c r="C39" s="29" t="s">
        <v>5</v>
      </c>
      <c r="D39" s="29" t="s">
        <v>21</v>
      </c>
      <c r="E39" s="30">
        <v>205245</v>
      </c>
      <c r="F39" s="30">
        <v>13507</v>
      </c>
      <c r="G39" s="31">
        <f t="shared" si="4"/>
        <v>2971.54</v>
      </c>
      <c r="H39" s="32">
        <f t="shared" si="5"/>
        <v>221723.54</v>
      </c>
      <c r="I39" s="33">
        <f t="shared" si="6"/>
        <v>2471.781</v>
      </c>
      <c r="J39" s="33">
        <f t="shared" si="7"/>
        <v>164.7854</v>
      </c>
      <c r="K39" s="34" t="s">
        <v>75</v>
      </c>
      <c r="L39" s="35" t="s">
        <v>4</v>
      </c>
    </row>
    <row r="40" spans="1:12" ht="155.25" customHeight="1">
      <c r="A40" s="28">
        <v>28</v>
      </c>
      <c r="B40" s="53" t="s">
        <v>77</v>
      </c>
      <c r="C40" s="29" t="s">
        <v>5</v>
      </c>
      <c r="D40" s="29" t="s">
        <v>21</v>
      </c>
      <c r="E40" s="30">
        <v>68994</v>
      </c>
      <c r="F40" s="30">
        <v>4772</v>
      </c>
      <c r="G40" s="31">
        <f t="shared" si="4"/>
        <v>1049.84</v>
      </c>
      <c r="H40" s="32">
        <f t="shared" si="5"/>
        <v>74815.84</v>
      </c>
      <c r="I40" s="33">
        <f t="shared" si="6"/>
        <v>873.276</v>
      </c>
      <c r="J40" s="33">
        <f t="shared" si="7"/>
        <v>58.2184</v>
      </c>
      <c r="K40" s="34" t="s">
        <v>78</v>
      </c>
      <c r="L40" s="35" t="s">
        <v>4</v>
      </c>
    </row>
    <row r="41" spans="1:12" ht="161.25" customHeight="1">
      <c r="A41" s="28">
        <v>29</v>
      </c>
      <c r="B41" s="53" t="s">
        <v>91</v>
      </c>
      <c r="C41" s="29" t="s">
        <v>5</v>
      </c>
      <c r="D41" s="29" t="s">
        <v>21</v>
      </c>
      <c r="E41" s="30">
        <v>134068</v>
      </c>
      <c r="F41" s="30">
        <v>8816</v>
      </c>
      <c r="G41" s="31">
        <f t="shared" si="4"/>
        <v>1939.52</v>
      </c>
      <c r="H41" s="32">
        <f t="shared" si="5"/>
        <v>144823.52</v>
      </c>
      <c r="I41" s="33">
        <f t="shared" si="6"/>
        <v>1613.328</v>
      </c>
      <c r="J41" s="33">
        <f t="shared" si="7"/>
        <v>107.55520000000001</v>
      </c>
      <c r="K41" s="34" t="s">
        <v>79</v>
      </c>
      <c r="L41" s="35" t="s">
        <v>4</v>
      </c>
    </row>
    <row r="42" spans="1:12" ht="157.5" customHeight="1">
      <c r="A42" s="28">
        <v>30</v>
      </c>
      <c r="B42" s="53" t="s">
        <v>80</v>
      </c>
      <c r="C42" s="29" t="s">
        <v>5</v>
      </c>
      <c r="D42" s="29" t="s">
        <v>21</v>
      </c>
      <c r="E42" s="30">
        <v>136857</v>
      </c>
      <c r="F42" s="30">
        <v>8978</v>
      </c>
      <c r="G42" s="31">
        <f t="shared" si="4"/>
        <v>1975.16</v>
      </c>
      <c r="H42" s="32">
        <f>SUM(E42:G42)</f>
        <v>147810.16</v>
      </c>
      <c r="I42" s="33">
        <f>+SUM(F42,G42)*0.15</f>
        <v>1642.974</v>
      </c>
      <c r="J42" s="33">
        <f>SUM(F42:G42)*0.01</f>
        <v>109.5316</v>
      </c>
      <c r="K42" s="34" t="s">
        <v>81</v>
      </c>
      <c r="L42" s="35" t="s">
        <v>4</v>
      </c>
    </row>
    <row r="43" spans="1:12" ht="138" customHeight="1">
      <c r="A43" s="28">
        <v>31</v>
      </c>
      <c r="B43" s="50" t="s">
        <v>82</v>
      </c>
      <c r="C43" s="29" t="s">
        <v>5</v>
      </c>
      <c r="D43" s="29" t="s">
        <v>21</v>
      </c>
      <c r="E43" s="30">
        <v>150040</v>
      </c>
      <c r="F43" s="30">
        <v>8872</v>
      </c>
      <c r="G43" s="31">
        <f t="shared" si="4"/>
        <v>1951.84</v>
      </c>
      <c r="H43" s="32">
        <f>SUM(E43:G43)</f>
        <v>160863.84</v>
      </c>
      <c r="I43" s="33">
        <f>+SUM(F43,G43)*0.15</f>
        <v>1623.576</v>
      </c>
      <c r="J43" s="33">
        <f>SUM(F43:G43)*0.01</f>
        <v>108.2384</v>
      </c>
      <c r="K43" s="34" t="s">
        <v>83</v>
      </c>
      <c r="L43" s="35" t="s">
        <v>4</v>
      </c>
    </row>
    <row r="44" spans="1:12" ht="129" customHeight="1">
      <c r="A44" s="28">
        <v>32</v>
      </c>
      <c r="B44" s="50" t="s">
        <v>84</v>
      </c>
      <c r="C44" s="29" t="s">
        <v>5</v>
      </c>
      <c r="D44" s="29" t="s">
        <v>21</v>
      </c>
      <c r="E44" s="30">
        <v>190436</v>
      </c>
      <c r="F44" s="30">
        <v>11874</v>
      </c>
      <c r="G44" s="31">
        <f t="shared" si="4"/>
        <v>2612.28</v>
      </c>
      <c r="H44" s="32">
        <f>SUM(E44:G44)</f>
        <v>204922.28</v>
      </c>
      <c r="I44" s="33">
        <f>+SUM(F44,G44)*0.15</f>
        <v>2172.942</v>
      </c>
      <c r="J44" s="33">
        <f>SUM(F44:G44)*0.01</f>
        <v>144.86280000000002</v>
      </c>
      <c r="K44" s="34" t="s">
        <v>85</v>
      </c>
      <c r="L44" s="35" t="s">
        <v>4</v>
      </c>
    </row>
    <row r="45" spans="1:12" ht="123.75" customHeight="1">
      <c r="A45" s="28">
        <v>33</v>
      </c>
      <c r="B45" s="50" t="s">
        <v>86</v>
      </c>
      <c r="C45" s="29" t="s">
        <v>5</v>
      </c>
      <c r="D45" s="29" t="s">
        <v>87</v>
      </c>
      <c r="E45" s="30">
        <v>185846</v>
      </c>
      <c r="F45" s="30">
        <v>20908</v>
      </c>
      <c r="G45" s="31">
        <f t="shared" si="4"/>
        <v>4599.76</v>
      </c>
      <c r="H45" s="32">
        <f>SUM(E45:G45)</f>
        <v>211353.76</v>
      </c>
      <c r="I45" s="33">
        <f>+SUM(F45,G45)*0.15</f>
        <v>3826.164</v>
      </c>
      <c r="J45" s="33">
        <f>SUM(F45:G45)*0.01</f>
        <v>255.07760000000002</v>
      </c>
      <c r="K45" s="34" t="s">
        <v>88</v>
      </c>
      <c r="L45" s="35" t="s">
        <v>4</v>
      </c>
    </row>
  </sheetData>
  <printOptions/>
  <pageMargins left="0.58" right="0.19" top="0.51" bottom="0.71" header="0.32" footer="0.46"/>
  <pageSetup horizontalDpi="300" verticalDpi="300" orientation="landscape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2010-04-07T11:32:06Z</cp:lastPrinted>
  <dcterms:created xsi:type="dcterms:W3CDTF">2005-07-07T17:20:47Z</dcterms:created>
  <dcterms:modified xsi:type="dcterms:W3CDTF">2010-05-05T09:57:14Z</dcterms:modified>
  <cp:category/>
  <cp:version/>
  <cp:contentType/>
  <cp:contentStatus/>
</cp:coreProperties>
</file>