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<sst xmlns="http://schemas.openxmlformats.org/spreadsheetml/2006/main" count="192" uniqueCount="96">
  <si>
    <t>L.p.</t>
  </si>
  <si>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</si>
  <si>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</si>
  <si>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</si>
  <si>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</si>
  <si>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</si>
  <si>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</si>
  <si>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 xml:space="preserve">
1</t>
  </si>
  <si>
    <t xml:space="preserve">
2</t>
  </si>
  <si>
    <t>PREZYDENTA MIASTA POZNANIA</t>
  </si>
  <si>
    <t>lokali mieszkalnych przeznaczonych do sprzedaży</t>
  </si>
  <si>
    <t>z równoczesnym oddaniem gruntu w użytkowanie wieczyste</t>
  </si>
  <si>
    <t>22% od wart. Udziału</t>
  </si>
  <si>
    <t>Opłaty roczne z tyt. wiecz. użyt. gruntu w wysokości 1% ceny udziału</t>
  </si>
  <si>
    <t>Udział w gruncie</t>
  </si>
  <si>
    <t>Inne koszty</t>
  </si>
  <si>
    <t xml:space="preserve">
3</t>
  </si>
  <si>
    <t>inst. wod - kan
inst. elektr.
inst. gazowa
inst. c.o.</t>
  </si>
  <si>
    <t xml:space="preserve">budownictwo mieszkaniowe      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</si>
  <si>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</si>
  <si>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</si>
  <si>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</si>
  <si>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 xml:space="preserve">inst. wod - kan
inst. elektr.
inst. gazowa
inst. c.o.
</t>
  </si>
  <si>
    <t>142/10000</t>
  </si>
  <si>
    <t>W Y K A Z    nr  CCCV</t>
  </si>
  <si>
    <t>lokal nr 17
o pow. 45,0 m²
ul. Szewska 9
obr. Poznań
ark. 15
dz. 70/1
o pow. 506 m²
KW PO1P/00072225/2</t>
  </si>
  <si>
    <t>26/1000</t>
  </si>
  <si>
    <t>lokal nr 11 A
o pow. 57,6 m²
ul. Szewska 9
obr. Poznań
ark. 15
dz. 70/1
o pow. 506 m²
KW PO1P/00072225/2</t>
  </si>
  <si>
    <t>34/1000</t>
  </si>
  <si>
    <t>887/10000</t>
  </si>
  <si>
    <t>lokal nr 17
o pow. 58,5 m²
ul. Rycerska 39 A
obr. Łazarz
ark. 17
dz. 8/1
o pow. 733 m²
KW PO1P/00066609/3</t>
  </si>
  <si>
    <t>220/10000</t>
  </si>
  <si>
    <r>
      <t xml:space="preserve">lokal nr 4
o pow. 61,6 m²
ul. Marcelińska 66 E
obr. Łazarz
ark. 16
dz. 3/1, 4/1
o pow. 713 m²
</t>
    </r>
    <r>
      <rPr>
        <sz val="11"/>
        <rFont val="Arial CE"/>
        <family val="2"/>
      </rPr>
      <t>KW PO1P/00064361/8</t>
    </r>
  </si>
  <si>
    <t>223/10000</t>
  </si>
  <si>
    <r>
      <t xml:space="preserve">lokal nr 4
o pow. 71,6 m²
ul. Kanałowa 8
obr. Łazarz
ark. 10
dz. 45
o pow. 735 m²
</t>
    </r>
    <r>
      <rPr>
        <sz val="11"/>
        <rFont val="Arial CE"/>
        <family val="0"/>
      </rPr>
      <t>KW PO1P/00092490/6</t>
    </r>
  </si>
  <si>
    <t>716/15364</t>
  </si>
  <si>
    <r>
      <t xml:space="preserve">lokal nr 6
o pow. 44,9 m²
ul. Poranek 17 B
obr. Łazarz
ark. 02
dz. 52/21
o pow. 394 m²
</t>
    </r>
    <r>
      <rPr>
        <sz val="11"/>
        <rFont val="Arial CE"/>
        <family val="0"/>
      </rPr>
      <t>KW PO1P/00070841/2</t>
    </r>
  </si>
  <si>
    <t>302/10000</t>
  </si>
  <si>
    <r>
      <t xml:space="preserve">lokal nr 6
o pow. 53,3 m²
ul. Swoboda 36
obr. Łazarz
ark. 02
dz. 4/31
o pow. 403 m²
</t>
    </r>
    <r>
      <rPr>
        <sz val="11"/>
        <rFont val="Arial CE"/>
        <family val="0"/>
      </rPr>
      <t>KW PO1P/00073290/5</t>
    </r>
  </si>
  <si>
    <t>333/10000</t>
  </si>
  <si>
    <r>
      <t xml:space="preserve">lokal nr 6
o pow. 50,7 m² 
ul. Orzechowa 1
obr. Dębiec
ark. 19
dz. 3/2, 2/2
o pow. 594 m²
</t>
    </r>
    <r>
      <rPr>
        <sz val="11"/>
        <color indexed="8"/>
        <rFont val="Arial CE"/>
        <family val="2"/>
      </rPr>
      <t>KW PO2P/00059534/1</t>
    </r>
  </si>
  <si>
    <t>296/10000</t>
  </si>
  <si>
    <r>
      <t xml:space="preserve">lokal nr 3
o pow. 50,0 m² 
ul. Orzechowa 9
obr. Dębiec
ark. 19
dz. 3/17
o pow. 398 m²
</t>
    </r>
    <r>
      <rPr>
        <sz val="11"/>
        <rFont val="Arial CE"/>
        <family val="0"/>
      </rPr>
      <t>KW PO2P/00076999/3</t>
    </r>
  </si>
  <si>
    <t>451/10000</t>
  </si>
  <si>
    <r>
      <t xml:space="preserve">lokal nr 1
o pow. 41,4 m²
ul. Żurawinowa 10A
obr. Dębiec
ark. 16
dz. 38/13
o pow. 482 m²
</t>
    </r>
    <r>
      <rPr>
        <sz val="11"/>
        <rFont val="Arial CE"/>
        <family val="2"/>
      </rPr>
      <t>KW PO2P/00067565/6</t>
    </r>
  </si>
  <si>
    <t>305/10000</t>
  </si>
  <si>
    <r>
      <t xml:space="preserve">lokal nr 10
o pow. 49,2 m² 
ul. Limbowa 9
obr. Dębiec
ark. 19
dz. 3/26
o pow. 1218 m²
</t>
    </r>
    <r>
      <rPr>
        <sz val="11"/>
        <rFont val="Arial CE"/>
        <family val="2"/>
      </rPr>
      <t>KW PO2P/00065454/1</t>
    </r>
  </si>
  <si>
    <r>
      <t xml:space="preserve">lokal nr 3
o pow. 43,4 m² 
ul. Limbowa 9
obr. Dębiec
ark. 19
dz. 3/26
o pow. 1218 m²
</t>
    </r>
    <r>
      <rPr>
        <sz val="11"/>
        <rFont val="Arial CE"/>
        <family val="2"/>
      </rPr>
      <t>KW PO2P/00065454/1</t>
    </r>
  </si>
  <si>
    <t>125/10000</t>
  </si>
  <si>
    <t>lokal nr 7
o pow. 36,4 m²  
ul. Łozowa 90B
obr. Dębiec
ark. 19
dz. 3/13, 4/8, 10/12
o pow. 1345 m²
KW PO2P/00069254/7</t>
  </si>
  <si>
    <t>94/10000</t>
  </si>
  <si>
    <t>lokal nr 11
o pow. 36,6 m² 
ul. Łozowa 90B
obr. Dębiec
ark. 19
dz. 3/13, 4/8, 10/12
o pow. 1345 m²
KW PO2P/00069254/7</t>
  </si>
  <si>
    <t>95/10000</t>
  </si>
  <si>
    <t>lokal nr 12
o pow. 29,1 m² 
ul. Łozowa 92A
obr. Dębiec
ark. 19
dz. 3/13, 4/8, 10/12
o pow. 1345 m²
KW PO2P/00069254/7</t>
  </si>
  <si>
    <t>75/10000</t>
  </si>
  <si>
    <t>lokal nr 1
o pow. 30,2 m² 
ul. Łozowa 94A
obr. Dębiec
ark. 19
dz. 3/13, 4/8, 10/12
o pow. 1345 m²
KW PO2P/00069254/7</t>
  </si>
  <si>
    <t>78/10000</t>
  </si>
  <si>
    <t>lokal nr 7
o pow. 36,3 m² 
ul. Łozowa 94B
obr. Dębiec
ark. 19
dz. 3/13, 4/8, 10/12
o pow. 1345 m²
KW PO2P/00069254/7</t>
  </si>
  <si>
    <t>lokal nr 13
o pow. 46,8 m² 
ul. Galla 7A
obr. Jeżyce
ark. 15
dz. 14/3, 75/1
o pow. 358 m²
KW PO1P/00070843/6</t>
  </si>
  <si>
    <t>376/10000</t>
  </si>
  <si>
    <t>lokal nr 14
o pow. 63,9 m² 
ul. Mylna 38
obr. Jeżyce
ark. 10
dz. 112/1
o pow. 372 m²
KW PO1P/00070793/0</t>
  </si>
  <si>
    <t xml:space="preserve">inst. wod - kan
inst. elektr.
inst. gazowa
kocioł dwufunkcyjny
</t>
  </si>
  <si>
    <t>569/10000</t>
  </si>
  <si>
    <t>lokal nr 12
o pow. 74,6 m² 
ul. Mickiewicza 30
obr. Jeżyce
ark. 13
dz. 32/1
o pow. 511 m²
KW PO1P/00077093/2</t>
  </si>
  <si>
    <t>453/10000</t>
  </si>
  <si>
    <t>lokal nr 15
o pow. 21,1 m² 
ul. Szpitalna 15
obr. Jeżyce
ark. 18, 19
dz. 2/11, 1/5
o pow. 633 m²
KW PO1P/00061502/8</t>
  </si>
  <si>
    <t>92/10000</t>
  </si>
  <si>
    <t>lokal nr 3 
o pow. 104,7 m² 
ul. Kościuszki 105
obr. Poznań
ark. 10
dz. 7/2
o pow. 799 m²
KW PO1P/00068243/3</t>
  </si>
  <si>
    <t>1047/21798</t>
  </si>
  <si>
    <t>lokal nr 6
o pow. 61,7 m² 
ul. Modra 22A
obr. Łazarz
ark. 02
dz. 52/29
o pow. 562 m²
KW PO1P/00075649/1</t>
  </si>
  <si>
    <t xml:space="preserve">inst. wod - kan
inst. elektr.
inst. gazowa
piece
</t>
  </si>
  <si>
    <t>282/10000</t>
  </si>
  <si>
    <t>lokal nr 6
o pow. 44,9 m² 
ul. Grochowska 124B
obr. Łazarz
ark. 04
dz. 4/9
o pow. 391 m²
KW PO1P/00066555/9</t>
  </si>
  <si>
    <t>3027/100000</t>
  </si>
  <si>
    <t>245/10000</t>
  </si>
  <si>
    <t>lokal nr 9
o pow. 45,1 m² 
ul. Świt 39
obr. Łazarz
ark. 04
dz. 4/30
o pow. 393 m²
KW PO1P/00077136/6</t>
  </si>
  <si>
    <t>303/10000</t>
  </si>
  <si>
    <t>lokal nr 2
o pow. 52,7 m² 
ul. Hetmańska 36A
obr. Łazarz
ark. 36
dz. 49/1, 49/2
o pow. 1.640 m²
KW PO1P/00086140/3</t>
  </si>
  <si>
    <t>527/15810</t>
  </si>
  <si>
    <t>lokal nr 3
o pow. 48,2 m² 
ul. Promyk 2C
obr. Łazarz
ark. 02
dz. 4/47
o pow. 442 m²
KW PO1P/00086137/9</t>
  </si>
  <si>
    <t>275/10000</t>
  </si>
  <si>
    <t>lokal nr 6
o pow. 37,0 m² 
ul. Ognik 26
obr. Łazarz
ark. 02
dz. 4/56
o pow. 594 m²
KW PO1P/00072728/8</t>
  </si>
  <si>
    <t>16/1000</t>
  </si>
  <si>
    <t>28/1000</t>
  </si>
  <si>
    <t>lokal nr 10
o pow. 26,6m² 
ul. Świt 51B
obr. Łazarz
ark. 02
dz. 52/27
o pow. 565 m²
KW PO1P/00077066/4</t>
  </si>
  <si>
    <t>121/10000</t>
  </si>
  <si>
    <t>lokal nr 20
o pow. 26,2m² 
ul. Świt 30
obr. Łazarz
ark. 04
dz. 2/19
o pow. 441 m²
KW PO1P/00069548/8</t>
  </si>
  <si>
    <t>114/10000</t>
  </si>
  <si>
    <t>lokal nr 8
o pow. 82,9 m2 
ul. Grottgera 14
obr. Łazarz
ark. 12
dz. 15/1
o pow. 2100 m2
KW PO1P/00069252/6</t>
  </si>
  <si>
    <t>829/64162</t>
  </si>
  <si>
    <t>lokal nr 6
o pow. 56,9 m²
ul. Bukowska 96
obr. Łazarz
ark. 06
dz. 90/2
o pow. 237 m²
KW PO1P/00059147/4</t>
  </si>
  <si>
    <t>lokal nr 11
o pow. 37,5 m² 
ul. Głogowska 73
obr. Łazarz
ark. 32
dz. 47/3,47/4,47/5,47/6
o pow. 579 m²
KW PO1P/00065362/2</t>
  </si>
  <si>
    <t>lokal nr 8
o pow. 36,8m² 
ul. Łukaszewicza 26A
obr. Łazarz
ark. 33
dz. 120/1,120/4, 125/1, 125/4
o pow. 499 m²
KW PO1P/00111128/8</t>
  </si>
  <si>
    <t>od poz. 1 do poz. 34</t>
  </si>
  <si>
    <t>załącznik do zarządzenia Nr ............../2010/P</t>
  </si>
  <si>
    <t>z dnia .........................2010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</si>
</sst>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5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8"/>
      <name val="Arial CE"/>
      <family val="2"/>
    </font>
    <font>
      <b/>
      <sz val="12"/>
      <color indexed="10"/>
      <name val="Arial CE"/>
      <family val="2"/>
    </font>
    <font>
      <sz val="14"/>
      <color indexed="8"/>
      <name val="Arial CE"/>
      <family val="2"/>
    </font>
    <font>
      <b/>
      <sz val="12"/>
      <name val="Arial CE"/>
      <family val="0"/>
    </font>
    <font>
      <sz val="12"/>
      <color indexed="10"/>
      <name val="Arial CE"/>
      <family val="0"/>
    </font>
    <font>
      <sz val="14"/>
      <color indexed="10"/>
      <name val="Arial CE"/>
      <family val="0"/>
    </font>
    <font>
      <sz val="11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4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wrapText="1"/>
    </xf>
    <xf numFmtId="0" fontId="3" fillId="0" borderId="0" xfId="0" applyFont="1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4" fontId="10" fillId="2" borderId="2" xfId="0" applyNumberFormat="1" applyFont="1" applyFill="1" applyBorder="1" applyAlignment="1">
      <alignment vertical="top"/>
    </xf>
    <xf numFmtId="4" fontId="10" fillId="3" borderId="2" xfId="0" applyNumberFormat="1" applyFont="1" applyFill="1" applyBorder="1" applyAlignment="1">
      <alignment vertical="top"/>
    </xf>
    <xf numFmtId="4" fontId="10" fillId="0" borderId="2" xfId="0" applyNumberFormat="1" applyFont="1" applyBorder="1" applyAlignment="1">
      <alignment horizontal="center" vertical="top"/>
    </xf>
    <xf numFmtId="2" fontId="10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0" fontId="8" fillId="0" borderId="3" xfId="0" applyFont="1" applyBorder="1" applyAlignment="1">
      <alignment vertical="top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" fillId="4" borderId="2" xfId="0" applyFont="1" applyFill="1" applyBorder="1" applyAlignment="1">
      <alignment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" fillId="4" borderId="2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75" zoomScaleNormal="75" workbookViewId="0" topLeftCell="A28">
      <selection activeCell="C9" sqref="C9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94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9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95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24</v>
      </c>
      <c r="I6" s="37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93</v>
      </c>
      <c r="I7" s="39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10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11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0</v>
      </c>
      <c r="B11" s="23" t="s">
        <v>1</v>
      </c>
      <c r="C11" s="23" t="s">
        <v>2</v>
      </c>
      <c r="D11" s="23" t="s">
        <v>19</v>
      </c>
      <c r="E11" s="24" t="s">
        <v>3</v>
      </c>
      <c r="F11" s="24" t="s">
        <v>4</v>
      </c>
      <c r="G11" s="25" t="s">
        <v>12</v>
      </c>
      <c r="H11" s="23" t="s">
        <v>20</v>
      </c>
      <c r="I11" s="23" t="s">
        <v>21</v>
      </c>
      <c r="J11" s="23" t="s">
        <v>13</v>
      </c>
      <c r="K11" s="23" t="s">
        <v>14</v>
      </c>
      <c r="L11" s="23" t="s">
        <v>15</v>
      </c>
      <c r="M11" s="10"/>
      <c r="N11" s="10"/>
    </row>
    <row r="12" spans="1:14" s="1" customFormat="1" ht="10.5" customHeight="1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36.5" customHeight="1">
      <c r="A13" s="2" t="s">
        <v>7</v>
      </c>
      <c r="B13" s="3" t="s">
        <v>25</v>
      </c>
      <c r="C13" s="4" t="s">
        <v>6</v>
      </c>
      <c r="D13" s="4" t="s">
        <v>17</v>
      </c>
      <c r="E13" s="16">
        <v>175740</v>
      </c>
      <c r="F13" s="16">
        <v>40376</v>
      </c>
      <c r="G13" s="17">
        <f aca="true" t="shared" si="0" ref="G13:G24">0.22*F13</f>
        <v>8882.72</v>
      </c>
      <c r="H13" s="21">
        <f aca="true" t="shared" si="1" ref="H13:H26">SUM(E13:G13)</f>
        <v>224998.72</v>
      </c>
      <c r="I13" s="19">
        <f aca="true" t="shared" si="2" ref="I13:I27">+SUM(F13,G13)*0.15</f>
        <v>7388.808</v>
      </c>
      <c r="J13" s="19">
        <f aca="true" t="shared" si="3" ref="J13:J27">SUM(F13:G13)*0.01</f>
        <v>492.5872</v>
      </c>
      <c r="K13" s="18" t="s">
        <v>26</v>
      </c>
      <c r="L13" s="5" t="s">
        <v>5</v>
      </c>
      <c r="M13" s="10"/>
      <c r="N13" s="10"/>
    </row>
    <row r="14" spans="1:14" s="1" customFormat="1" ht="132" customHeight="1">
      <c r="A14" s="2" t="s">
        <v>8</v>
      </c>
      <c r="B14" s="3" t="s">
        <v>27</v>
      </c>
      <c r="C14" s="4" t="s">
        <v>6</v>
      </c>
      <c r="D14" s="4" t="s">
        <v>17</v>
      </c>
      <c r="E14" s="16">
        <v>213308</v>
      </c>
      <c r="F14" s="16">
        <v>52799</v>
      </c>
      <c r="G14" s="17">
        <f t="shared" si="0"/>
        <v>11615.78</v>
      </c>
      <c r="H14" s="21">
        <f t="shared" si="1"/>
        <v>277722.78</v>
      </c>
      <c r="I14" s="19">
        <f t="shared" si="2"/>
        <v>9662.216999999999</v>
      </c>
      <c r="J14" s="19">
        <f t="shared" si="3"/>
        <v>644.1478</v>
      </c>
      <c r="K14" s="18" t="s">
        <v>28</v>
      </c>
      <c r="L14" s="5" t="s">
        <v>5</v>
      </c>
      <c r="M14" s="10"/>
      <c r="N14" s="10"/>
    </row>
    <row r="15" spans="1:14" s="1" customFormat="1" ht="132" customHeight="1">
      <c r="A15" s="43" t="s">
        <v>16</v>
      </c>
      <c r="B15" s="38" t="s">
        <v>90</v>
      </c>
      <c r="C15" s="44" t="s">
        <v>6</v>
      </c>
      <c r="D15" s="44" t="s">
        <v>17</v>
      </c>
      <c r="E15" s="45">
        <v>234961</v>
      </c>
      <c r="F15" s="45">
        <v>18499</v>
      </c>
      <c r="G15" s="46">
        <f t="shared" si="0"/>
        <v>4069.78</v>
      </c>
      <c r="H15" s="47">
        <f t="shared" si="1"/>
        <v>257529.78</v>
      </c>
      <c r="I15" s="48">
        <f t="shared" si="2"/>
        <v>3385.3169999999996</v>
      </c>
      <c r="J15" s="48">
        <f t="shared" si="3"/>
        <v>225.68779999999998</v>
      </c>
      <c r="K15" s="49" t="s">
        <v>29</v>
      </c>
      <c r="L15" s="50" t="s">
        <v>5</v>
      </c>
      <c r="M15" s="10"/>
      <c r="N15" s="10"/>
    </row>
    <row r="16" spans="1:14" s="1" customFormat="1" ht="135.75" customHeight="1">
      <c r="A16" s="2">
        <v>4</v>
      </c>
      <c r="B16" s="3" t="s">
        <v>30</v>
      </c>
      <c r="C16" s="4" t="s">
        <v>6</v>
      </c>
      <c r="D16" s="4" t="s">
        <v>17</v>
      </c>
      <c r="E16" s="16">
        <v>237902</v>
      </c>
      <c r="F16" s="16">
        <v>14191</v>
      </c>
      <c r="G16" s="17">
        <f t="shared" si="0"/>
        <v>3122.02</v>
      </c>
      <c r="H16" s="21">
        <f t="shared" si="1"/>
        <v>255215.02</v>
      </c>
      <c r="I16" s="19">
        <f t="shared" si="2"/>
        <v>2596.953</v>
      </c>
      <c r="J16" s="19">
        <f t="shared" si="3"/>
        <v>173.1302</v>
      </c>
      <c r="K16" s="18" t="s">
        <v>31</v>
      </c>
      <c r="L16" s="5" t="s">
        <v>5</v>
      </c>
      <c r="M16" s="10"/>
      <c r="N16" s="10"/>
    </row>
    <row r="17" spans="1:14" s="1" customFormat="1" ht="132.75" customHeight="1">
      <c r="A17" s="2">
        <v>5</v>
      </c>
      <c r="B17" s="3" t="s">
        <v>32</v>
      </c>
      <c r="C17" s="4" t="s">
        <v>6</v>
      </c>
      <c r="D17" s="4" t="s">
        <v>17</v>
      </c>
      <c r="E17" s="16">
        <v>248574</v>
      </c>
      <c r="F17" s="16">
        <v>13992</v>
      </c>
      <c r="G17" s="17">
        <f t="shared" si="0"/>
        <v>3078.2400000000002</v>
      </c>
      <c r="H17" s="21">
        <f t="shared" si="1"/>
        <v>265644.24</v>
      </c>
      <c r="I17" s="19">
        <f t="shared" si="2"/>
        <v>2560.536</v>
      </c>
      <c r="J17" s="19">
        <f t="shared" si="3"/>
        <v>170.7024</v>
      </c>
      <c r="K17" s="18" t="s">
        <v>33</v>
      </c>
      <c r="L17" s="5" t="s">
        <v>5</v>
      </c>
      <c r="M17" s="10"/>
      <c r="N17" s="10"/>
    </row>
    <row r="18" spans="1:14" s="27" customFormat="1" ht="138" customHeight="1">
      <c r="A18" s="28">
        <v>6</v>
      </c>
      <c r="B18" s="29" t="s">
        <v>34</v>
      </c>
      <c r="C18" s="30" t="s">
        <v>6</v>
      </c>
      <c r="D18" s="30" t="s">
        <v>17</v>
      </c>
      <c r="E18" s="31">
        <v>219566</v>
      </c>
      <c r="F18" s="31">
        <v>32300</v>
      </c>
      <c r="G18" s="32">
        <f t="shared" si="0"/>
        <v>7106</v>
      </c>
      <c r="H18" s="33">
        <f t="shared" si="1"/>
        <v>258972</v>
      </c>
      <c r="I18" s="34">
        <f t="shared" si="2"/>
        <v>5910.9</v>
      </c>
      <c r="J18" s="34">
        <f t="shared" si="3"/>
        <v>394.06</v>
      </c>
      <c r="K18" s="35" t="s">
        <v>35</v>
      </c>
      <c r="L18" s="36" t="s">
        <v>5</v>
      </c>
      <c r="M18" s="26"/>
      <c r="N18" s="26"/>
    </row>
    <row r="19" spans="1:14" s="27" customFormat="1" ht="134.25" customHeight="1">
      <c r="A19" s="40">
        <v>7</v>
      </c>
      <c r="B19" s="29" t="s">
        <v>36</v>
      </c>
      <c r="C19" s="30" t="s">
        <v>6</v>
      </c>
      <c r="D19" s="30" t="s">
        <v>17</v>
      </c>
      <c r="E19" s="31">
        <v>201210</v>
      </c>
      <c r="F19" s="31">
        <v>9733</v>
      </c>
      <c r="G19" s="32">
        <f t="shared" si="0"/>
        <v>2141.26</v>
      </c>
      <c r="H19" s="33">
        <f t="shared" si="1"/>
        <v>213084.26</v>
      </c>
      <c r="I19" s="34">
        <f t="shared" si="2"/>
        <v>1781.139</v>
      </c>
      <c r="J19" s="34">
        <f t="shared" si="3"/>
        <v>118.74260000000001</v>
      </c>
      <c r="K19" s="35" t="s">
        <v>37</v>
      </c>
      <c r="L19" s="36" t="s">
        <v>5</v>
      </c>
      <c r="M19" s="26"/>
      <c r="N19" s="26"/>
    </row>
    <row r="20" spans="1:14" s="52" customFormat="1" ht="132" customHeight="1">
      <c r="A20" s="28">
        <v>8</v>
      </c>
      <c r="B20" s="29" t="s">
        <v>38</v>
      </c>
      <c r="C20" s="30" t="s">
        <v>6</v>
      </c>
      <c r="D20" s="30" t="s">
        <v>17</v>
      </c>
      <c r="E20" s="31">
        <v>215378</v>
      </c>
      <c r="F20" s="31">
        <v>11810</v>
      </c>
      <c r="G20" s="32">
        <f t="shared" si="0"/>
        <v>2598.2</v>
      </c>
      <c r="H20" s="33">
        <f t="shared" si="1"/>
        <v>229786.2</v>
      </c>
      <c r="I20" s="34">
        <f t="shared" si="2"/>
        <v>2161.23</v>
      </c>
      <c r="J20" s="34">
        <f t="shared" si="3"/>
        <v>144.08200000000002</v>
      </c>
      <c r="K20" s="35" t="s">
        <v>39</v>
      </c>
      <c r="L20" s="36" t="s">
        <v>5</v>
      </c>
      <c r="M20" s="51"/>
      <c r="N20" s="51"/>
    </row>
    <row r="21" spans="1:14" s="55" customFormat="1" ht="130.5" customHeight="1">
      <c r="A21" s="28">
        <v>9</v>
      </c>
      <c r="B21" s="38" t="s">
        <v>40</v>
      </c>
      <c r="C21" s="30" t="s">
        <v>6</v>
      </c>
      <c r="D21" s="30" t="s">
        <v>17</v>
      </c>
      <c r="E21" s="31">
        <v>232790</v>
      </c>
      <c r="F21" s="31">
        <v>14119</v>
      </c>
      <c r="G21" s="32">
        <f t="shared" si="0"/>
        <v>3106.18</v>
      </c>
      <c r="H21" s="33">
        <f t="shared" si="1"/>
        <v>250015.18</v>
      </c>
      <c r="I21" s="34">
        <f t="shared" si="2"/>
        <v>2583.777</v>
      </c>
      <c r="J21" s="34">
        <f t="shared" si="3"/>
        <v>172.2518</v>
      </c>
      <c r="K21" s="35" t="s">
        <v>41</v>
      </c>
      <c r="L21" s="36" t="s">
        <v>5</v>
      </c>
      <c r="M21" s="54"/>
      <c r="N21" s="54"/>
    </row>
    <row r="22" spans="1:14" s="1" customFormat="1" ht="137.25" customHeight="1">
      <c r="A22" s="2">
        <v>10</v>
      </c>
      <c r="B22" s="29" t="s">
        <v>42</v>
      </c>
      <c r="C22" s="4" t="s">
        <v>6</v>
      </c>
      <c r="D22" s="30" t="s">
        <v>17</v>
      </c>
      <c r="E22" s="16">
        <v>219286</v>
      </c>
      <c r="F22" s="16">
        <v>14414</v>
      </c>
      <c r="G22" s="17">
        <f t="shared" si="0"/>
        <v>3171.08</v>
      </c>
      <c r="H22" s="21">
        <f t="shared" si="1"/>
        <v>236871.08</v>
      </c>
      <c r="I22" s="19">
        <f t="shared" si="2"/>
        <v>2637.762</v>
      </c>
      <c r="J22" s="19">
        <f t="shared" si="3"/>
        <v>175.85080000000002</v>
      </c>
      <c r="K22" s="18" t="s">
        <v>43</v>
      </c>
      <c r="L22" s="5" t="s">
        <v>5</v>
      </c>
      <c r="M22" s="10"/>
      <c r="N22" s="10"/>
    </row>
    <row r="23" spans="1:14" s="1" customFormat="1" ht="136.5" customHeight="1">
      <c r="A23" s="2">
        <v>11</v>
      </c>
      <c r="B23" s="3" t="s">
        <v>44</v>
      </c>
      <c r="C23" s="4" t="s">
        <v>6</v>
      </c>
      <c r="D23" s="4" t="s">
        <v>17</v>
      </c>
      <c r="E23" s="16">
        <v>181699</v>
      </c>
      <c r="F23" s="16">
        <v>11805</v>
      </c>
      <c r="G23" s="17">
        <f t="shared" si="0"/>
        <v>2597.1</v>
      </c>
      <c r="H23" s="21">
        <f t="shared" si="1"/>
        <v>196101.1</v>
      </c>
      <c r="I23" s="19">
        <f t="shared" si="2"/>
        <v>2160.315</v>
      </c>
      <c r="J23" s="19">
        <f t="shared" si="3"/>
        <v>144.02100000000002</v>
      </c>
      <c r="K23" s="18" t="s">
        <v>45</v>
      </c>
      <c r="L23" s="5" t="s">
        <v>5</v>
      </c>
      <c r="M23" s="10"/>
      <c r="N23" s="10"/>
    </row>
    <row r="24" spans="1:14" s="27" customFormat="1" ht="135.75" customHeight="1">
      <c r="A24" s="2">
        <v>12</v>
      </c>
      <c r="B24" s="3" t="s">
        <v>46</v>
      </c>
      <c r="C24" s="4" t="s">
        <v>18</v>
      </c>
      <c r="D24" s="30" t="s">
        <v>17</v>
      </c>
      <c r="E24" s="16">
        <v>197032</v>
      </c>
      <c r="F24" s="16">
        <v>13888</v>
      </c>
      <c r="G24" s="17">
        <f t="shared" si="0"/>
        <v>3055.36</v>
      </c>
      <c r="H24" s="21">
        <f t="shared" si="1"/>
        <v>213975.36</v>
      </c>
      <c r="I24" s="19">
        <f t="shared" si="2"/>
        <v>2541.504</v>
      </c>
      <c r="J24" s="19">
        <f t="shared" si="3"/>
        <v>169.4336</v>
      </c>
      <c r="K24" s="18" t="s">
        <v>23</v>
      </c>
      <c r="L24" s="5" t="s">
        <v>5</v>
      </c>
      <c r="M24" s="26"/>
      <c r="N24" s="26"/>
    </row>
    <row r="25" spans="1:14" s="1" customFormat="1" ht="135.75" customHeight="1">
      <c r="A25" s="2">
        <v>13</v>
      </c>
      <c r="B25" s="56" t="s">
        <v>47</v>
      </c>
      <c r="C25" s="4" t="s">
        <v>6</v>
      </c>
      <c r="D25" s="4" t="s">
        <v>17</v>
      </c>
      <c r="E25" s="16">
        <v>188157</v>
      </c>
      <c r="F25" s="16">
        <v>12698</v>
      </c>
      <c r="G25" s="17">
        <f aca="true" t="shared" si="4" ref="G25:G45">0.22*F25</f>
        <v>2793.56</v>
      </c>
      <c r="H25" s="21">
        <f t="shared" si="1"/>
        <v>203648.56</v>
      </c>
      <c r="I25" s="19">
        <f t="shared" si="2"/>
        <v>2323.734</v>
      </c>
      <c r="J25" s="19">
        <f t="shared" si="3"/>
        <v>154.9156</v>
      </c>
      <c r="K25" s="18" t="s">
        <v>48</v>
      </c>
      <c r="L25" s="5" t="s">
        <v>5</v>
      </c>
      <c r="M25" s="10"/>
      <c r="N25" s="10"/>
    </row>
    <row r="26" spans="1:14" s="1" customFormat="1" ht="132" customHeight="1">
      <c r="A26" s="2">
        <v>14</v>
      </c>
      <c r="B26" s="3" t="s">
        <v>49</v>
      </c>
      <c r="C26" s="4" t="s">
        <v>6</v>
      </c>
      <c r="D26" s="4" t="s">
        <v>17</v>
      </c>
      <c r="E26" s="16">
        <v>167116</v>
      </c>
      <c r="F26" s="16">
        <v>10152</v>
      </c>
      <c r="G26" s="17">
        <f t="shared" si="4"/>
        <v>2233.44</v>
      </c>
      <c r="H26" s="21">
        <f t="shared" si="1"/>
        <v>179501.44</v>
      </c>
      <c r="I26" s="19">
        <f t="shared" si="2"/>
        <v>1857.816</v>
      </c>
      <c r="J26" s="19">
        <f t="shared" si="3"/>
        <v>123.85440000000001</v>
      </c>
      <c r="K26" s="18" t="s">
        <v>50</v>
      </c>
      <c r="L26" s="5" t="s">
        <v>5</v>
      </c>
      <c r="M26" s="10"/>
      <c r="N26" s="10"/>
    </row>
    <row r="27" spans="1:14" s="27" customFormat="1" ht="136.5" customHeight="1">
      <c r="A27" s="2">
        <v>15</v>
      </c>
      <c r="B27" s="3" t="s">
        <v>51</v>
      </c>
      <c r="C27" s="4" t="s">
        <v>6</v>
      </c>
      <c r="D27" s="4" t="s">
        <v>17</v>
      </c>
      <c r="E27" s="16">
        <v>167982</v>
      </c>
      <c r="F27" s="16">
        <v>10260</v>
      </c>
      <c r="G27" s="17">
        <f t="shared" si="4"/>
        <v>2257.2</v>
      </c>
      <c r="H27" s="21">
        <f aca="true" t="shared" si="5" ref="H27:H34">SUM(E27:G27)</f>
        <v>180499.2</v>
      </c>
      <c r="I27" s="19">
        <f t="shared" si="2"/>
        <v>1877.58</v>
      </c>
      <c r="J27" s="19">
        <f t="shared" si="3"/>
        <v>125.17200000000001</v>
      </c>
      <c r="K27" s="18" t="s">
        <v>52</v>
      </c>
      <c r="L27" s="5" t="s">
        <v>5</v>
      </c>
      <c r="M27" s="26"/>
      <c r="N27" s="26"/>
    </row>
    <row r="28" spans="1:14" s="42" customFormat="1" ht="134.25" customHeight="1">
      <c r="A28" s="43">
        <v>16</v>
      </c>
      <c r="B28" s="38" t="s">
        <v>53</v>
      </c>
      <c r="C28" s="44" t="s">
        <v>6</v>
      </c>
      <c r="D28" s="44" t="s">
        <v>22</v>
      </c>
      <c r="E28" s="45">
        <v>136469</v>
      </c>
      <c r="F28" s="45">
        <v>8100</v>
      </c>
      <c r="G28" s="46">
        <f t="shared" si="4"/>
        <v>1782</v>
      </c>
      <c r="H28" s="47">
        <f t="shared" si="5"/>
        <v>146351</v>
      </c>
      <c r="I28" s="48">
        <f aca="true" t="shared" si="6" ref="I28:I34">+SUM(F28,G28)*0.15</f>
        <v>1482.3</v>
      </c>
      <c r="J28" s="48">
        <f aca="true" t="shared" si="7" ref="J28:J34">SUM(F28:G28)*0.01</f>
        <v>98.82000000000001</v>
      </c>
      <c r="K28" s="49" t="s">
        <v>54</v>
      </c>
      <c r="L28" s="50" t="s">
        <v>5</v>
      </c>
      <c r="M28" s="41"/>
      <c r="N28" s="41"/>
    </row>
    <row r="29" spans="1:14" s="27" customFormat="1" ht="132" customHeight="1">
      <c r="A29" s="28">
        <v>17</v>
      </c>
      <c r="B29" s="53" t="s">
        <v>55</v>
      </c>
      <c r="C29" s="30" t="s">
        <v>6</v>
      </c>
      <c r="D29" s="30" t="s">
        <v>22</v>
      </c>
      <c r="E29" s="31">
        <v>135690</v>
      </c>
      <c r="F29" s="31">
        <v>8424</v>
      </c>
      <c r="G29" s="32">
        <f t="shared" si="4"/>
        <v>1853.28</v>
      </c>
      <c r="H29" s="33">
        <f t="shared" si="5"/>
        <v>145967.28</v>
      </c>
      <c r="I29" s="34">
        <f t="shared" si="6"/>
        <v>1541.592</v>
      </c>
      <c r="J29" s="34">
        <f t="shared" si="7"/>
        <v>102.7728</v>
      </c>
      <c r="K29" s="35" t="s">
        <v>56</v>
      </c>
      <c r="L29" s="36" t="s">
        <v>5</v>
      </c>
      <c r="M29" s="26"/>
      <c r="N29" s="26"/>
    </row>
    <row r="30" spans="1:14" s="27" customFormat="1" ht="132" customHeight="1">
      <c r="A30" s="28">
        <v>18</v>
      </c>
      <c r="B30" s="53" t="s">
        <v>57</v>
      </c>
      <c r="C30" s="30" t="s">
        <v>6</v>
      </c>
      <c r="D30" s="30" t="s">
        <v>22</v>
      </c>
      <c r="E30" s="31">
        <v>166629</v>
      </c>
      <c r="F30" s="31">
        <v>10152</v>
      </c>
      <c r="G30" s="32">
        <f t="shared" si="4"/>
        <v>2233.44</v>
      </c>
      <c r="H30" s="33">
        <f t="shared" si="5"/>
        <v>179014.44</v>
      </c>
      <c r="I30" s="34">
        <f t="shared" si="6"/>
        <v>1857.816</v>
      </c>
      <c r="J30" s="34">
        <f t="shared" si="7"/>
        <v>123.85440000000001</v>
      </c>
      <c r="K30" s="35" t="s">
        <v>50</v>
      </c>
      <c r="L30" s="36" t="s">
        <v>5</v>
      </c>
      <c r="M30" s="26"/>
      <c r="N30" s="26"/>
    </row>
    <row r="31" spans="1:12" ht="135">
      <c r="A31" s="2">
        <v>19</v>
      </c>
      <c r="B31" s="3" t="s">
        <v>58</v>
      </c>
      <c r="C31" s="4" t="s">
        <v>6</v>
      </c>
      <c r="D31" s="4" t="s">
        <v>17</v>
      </c>
      <c r="E31" s="16">
        <v>185735</v>
      </c>
      <c r="F31" s="16">
        <v>13528</v>
      </c>
      <c r="G31" s="17">
        <f t="shared" si="4"/>
        <v>2976.16</v>
      </c>
      <c r="H31" s="21">
        <f t="shared" si="5"/>
        <v>202239.16</v>
      </c>
      <c r="I31" s="19">
        <f t="shared" si="6"/>
        <v>2475.624</v>
      </c>
      <c r="J31" s="19">
        <f t="shared" si="7"/>
        <v>165.0416</v>
      </c>
      <c r="K31" s="18" t="s">
        <v>59</v>
      </c>
      <c r="L31" s="5" t="s">
        <v>5</v>
      </c>
    </row>
    <row r="32" spans="1:12" ht="135">
      <c r="A32" s="43">
        <v>20</v>
      </c>
      <c r="B32" s="38" t="s">
        <v>60</v>
      </c>
      <c r="C32" s="44" t="s">
        <v>6</v>
      </c>
      <c r="D32" s="44" t="s">
        <v>61</v>
      </c>
      <c r="E32" s="45">
        <v>236846</v>
      </c>
      <c r="F32" s="45">
        <v>19960</v>
      </c>
      <c r="G32" s="46">
        <f t="shared" si="4"/>
        <v>4391.2</v>
      </c>
      <c r="H32" s="47">
        <f t="shared" si="5"/>
        <v>261197.2</v>
      </c>
      <c r="I32" s="48">
        <f t="shared" si="6"/>
        <v>3652.68</v>
      </c>
      <c r="J32" s="48">
        <f t="shared" si="7"/>
        <v>243.512</v>
      </c>
      <c r="K32" s="49" t="s">
        <v>62</v>
      </c>
      <c r="L32" s="50" t="s">
        <v>5</v>
      </c>
    </row>
    <row r="33" spans="1:12" ht="135">
      <c r="A33" s="28">
        <v>21</v>
      </c>
      <c r="B33" s="53" t="s">
        <v>63</v>
      </c>
      <c r="C33" s="30" t="s">
        <v>6</v>
      </c>
      <c r="D33" s="30" t="s">
        <v>22</v>
      </c>
      <c r="E33" s="31">
        <v>268758</v>
      </c>
      <c r="F33" s="31">
        <v>26158</v>
      </c>
      <c r="G33" s="32">
        <f t="shared" si="4"/>
        <v>5754.76</v>
      </c>
      <c r="H33" s="33">
        <f t="shared" si="5"/>
        <v>300670.76</v>
      </c>
      <c r="I33" s="34">
        <f t="shared" si="6"/>
        <v>4786.914</v>
      </c>
      <c r="J33" s="34">
        <f t="shared" si="7"/>
        <v>319.12760000000003</v>
      </c>
      <c r="K33" s="35" t="s">
        <v>64</v>
      </c>
      <c r="L33" s="36" t="s">
        <v>5</v>
      </c>
    </row>
    <row r="34" spans="1:12" ht="135">
      <c r="A34" s="28">
        <v>22</v>
      </c>
      <c r="B34" s="53" t="s">
        <v>65</v>
      </c>
      <c r="C34" s="30" t="s">
        <v>6</v>
      </c>
      <c r="D34" s="30" t="s">
        <v>22</v>
      </c>
      <c r="E34" s="31">
        <v>94264</v>
      </c>
      <c r="F34" s="31">
        <v>5853</v>
      </c>
      <c r="G34" s="32">
        <f t="shared" si="4"/>
        <v>1287.66</v>
      </c>
      <c r="H34" s="33">
        <f t="shared" si="5"/>
        <v>101404.66</v>
      </c>
      <c r="I34" s="34">
        <f t="shared" si="6"/>
        <v>1071.099</v>
      </c>
      <c r="J34" s="34">
        <f t="shared" si="7"/>
        <v>71.4066</v>
      </c>
      <c r="K34" s="35" t="s">
        <v>66</v>
      </c>
      <c r="L34" s="36" t="s">
        <v>5</v>
      </c>
    </row>
    <row r="35" spans="1:12" ht="128.25" customHeight="1">
      <c r="A35" s="28">
        <v>23</v>
      </c>
      <c r="B35" s="53" t="s">
        <v>67</v>
      </c>
      <c r="C35" s="30" t="s">
        <v>6</v>
      </c>
      <c r="D35" s="30" t="s">
        <v>70</v>
      </c>
      <c r="E35" s="31">
        <v>253300</v>
      </c>
      <c r="F35" s="31">
        <v>148329</v>
      </c>
      <c r="G35" s="32">
        <f t="shared" si="4"/>
        <v>32632.38</v>
      </c>
      <c r="H35" s="33">
        <f aca="true" t="shared" si="8" ref="H35:H41">SUM(E35:G35)</f>
        <v>434261.38</v>
      </c>
      <c r="I35" s="34">
        <f aca="true" t="shared" si="9" ref="I35:I41">+SUM(F35,G35)*0.15</f>
        <v>27144.207</v>
      </c>
      <c r="J35" s="34">
        <f aca="true" t="shared" si="10" ref="J35:J41">SUM(F35:G35)*0.01</f>
        <v>1809.6138</v>
      </c>
      <c r="K35" s="35" t="s">
        <v>68</v>
      </c>
      <c r="L35" s="36" t="s">
        <v>5</v>
      </c>
    </row>
    <row r="36" spans="1:12" ht="128.25" customHeight="1">
      <c r="A36" s="28">
        <v>24</v>
      </c>
      <c r="B36" s="53" t="s">
        <v>69</v>
      </c>
      <c r="C36" s="30" t="s">
        <v>6</v>
      </c>
      <c r="D36" s="30" t="s">
        <v>22</v>
      </c>
      <c r="E36" s="31">
        <v>260895</v>
      </c>
      <c r="F36" s="31">
        <v>13947</v>
      </c>
      <c r="G36" s="32">
        <f t="shared" si="4"/>
        <v>3068.34</v>
      </c>
      <c r="H36" s="33">
        <f t="shared" si="8"/>
        <v>277910.34</v>
      </c>
      <c r="I36" s="34">
        <f t="shared" si="9"/>
        <v>2552.301</v>
      </c>
      <c r="J36" s="34">
        <f t="shared" si="10"/>
        <v>170.1534</v>
      </c>
      <c r="K36" s="35" t="s">
        <v>71</v>
      </c>
      <c r="L36" s="36" t="s">
        <v>5</v>
      </c>
    </row>
    <row r="37" spans="1:12" ht="128.25" customHeight="1">
      <c r="A37" s="28">
        <v>25</v>
      </c>
      <c r="B37" s="53" t="s">
        <v>72</v>
      </c>
      <c r="C37" s="30" t="s">
        <v>6</v>
      </c>
      <c r="D37" s="30" t="s">
        <v>22</v>
      </c>
      <c r="E37" s="31">
        <v>187542</v>
      </c>
      <c r="F37" s="31">
        <v>10108</v>
      </c>
      <c r="G37" s="32">
        <f t="shared" si="4"/>
        <v>2223.76</v>
      </c>
      <c r="H37" s="33">
        <f t="shared" si="8"/>
        <v>199873.76</v>
      </c>
      <c r="I37" s="34">
        <f t="shared" si="9"/>
        <v>1849.764</v>
      </c>
      <c r="J37" s="34">
        <f t="shared" si="10"/>
        <v>123.3176</v>
      </c>
      <c r="K37" s="35" t="s">
        <v>73</v>
      </c>
      <c r="L37" s="36" t="s">
        <v>5</v>
      </c>
    </row>
    <row r="38" spans="1:12" ht="128.25" customHeight="1">
      <c r="A38" s="28">
        <v>26</v>
      </c>
      <c r="B38" s="53" t="s">
        <v>91</v>
      </c>
      <c r="C38" s="30" t="s">
        <v>6</v>
      </c>
      <c r="D38" s="30" t="s">
        <v>70</v>
      </c>
      <c r="E38" s="31">
        <v>128021</v>
      </c>
      <c r="F38" s="31">
        <v>13377</v>
      </c>
      <c r="G38" s="32">
        <f t="shared" si="4"/>
        <v>2942.94</v>
      </c>
      <c r="H38" s="33">
        <f t="shared" si="8"/>
        <v>144340.94</v>
      </c>
      <c r="I38" s="34">
        <f t="shared" si="9"/>
        <v>2447.991</v>
      </c>
      <c r="J38" s="34">
        <f t="shared" si="10"/>
        <v>163.1994</v>
      </c>
      <c r="K38" s="35" t="s">
        <v>74</v>
      </c>
      <c r="L38" s="36" t="s">
        <v>5</v>
      </c>
    </row>
    <row r="39" spans="1:12" ht="128.25" customHeight="1">
      <c r="A39" s="28">
        <v>27</v>
      </c>
      <c r="B39" s="53" t="s">
        <v>75</v>
      </c>
      <c r="C39" s="30" t="s">
        <v>6</v>
      </c>
      <c r="D39" s="30" t="s">
        <v>22</v>
      </c>
      <c r="E39" s="31">
        <v>172885</v>
      </c>
      <c r="F39" s="31">
        <v>10479</v>
      </c>
      <c r="G39" s="32">
        <f t="shared" si="4"/>
        <v>2305.38</v>
      </c>
      <c r="H39" s="33">
        <f t="shared" si="8"/>
        <v>185669.38</v>
      </c>
      <c r="I39" s="34">
        <f t="shared" si="9"/>
        <v>1917.6570000000002</v>
      </c>
      <c r="J39" s="34">
        <f t="shared" si="10"/>
        <v>127.84380000000002</v>
      </c>
      <c r="K39" s="35" t="s">
        <v>76</v>
      </c>
      <c r="L39" s="36" t="s">
        <v>5</v>
      </c>
    </row>
    <row r="40" spans="1:12" ht="128.25" customHeight="1">
      <c r="A40" s="28">
        <v>28</v>
      </c>
      <c r="B40" s="53" t="s">
        <v>77</v>
      </c>
      <c r="C40" s="30" t="s">
        <v>6</v>
      </c>
      <c r="D40" s="30" t="s">
        <v>22</v>
      </c>
      <c r="E40" s="31">
        <v>169546</v>
      </c>
      <c r="F40" s="31">
        <v>44717</v>
      </c>
      <c r="G40" s="32">
        <f t="shared" si="4"/>
        <v>9837.74</v>
      </c>
      <c r="H40" s="33">
        <f t="shared" si="8"/>
        <v>224100.74</v>
      </c>
      <c r="I40" s="34">
        <f t="shared" si="9"/>
        <v>8183.210999999999</v>
      </c>
      <c r="J40" s="34">
        <f t="shared" si="10"/>
        <v>545.5474</v>
      </c>
      <c r="K40" s="35" t="s">
        <v>78</v>
      </c>
      <c r="L40" s="36" t="s">
        <v>5</v>
      </c>
    </row>
    <row r="41" spans="1:12" ht="128.25" customHeight="1">
      <c r="A41" s="28">
        <v>29</v>
      </c>
      <c r="B41" s="53" t="s">
        <v>79</v>
      </c>
      <c r="C41" s="30" t="s">
        <v>6</v>
      </c>
      <c r="D41" s="30" t="s">
        <v>22</v>
      </c>
      <c r="E41" s="31">
        <v>186024</v>
      </c>
      <c r="F41" s="31">
        <v>9943</v>
      </c>
      <c r="G41" s="32">
        <f t="shared" si="4"/>
        <v>2187.46</v>
      </c>
      <c r="H41" s="33">
        <f t="shared" si="8"/>
        <v>198154.46</v>
      </c>
      <c r="I41" s="34">
        <f t="shared" si="9"/>
        <v>1819.5689999999997</v>
      </c>
      <c r="J41" s="34">
        <f t="shared" si="10"/>
        <v>121.3046</v>
      </c>
      <c r="K41" s="35" t="s">
        <v>80</v>
      </c>
      <c r="L41" s="36" t="s">
        <v>5</v>
      </c>
    </row>
    <row r="42" spans="1:12" ht="135">
      <c r="A42" s="28">
        <v>30</v>
      </c>
      <c r="B42" s="53" t="s">
        <v>81</v>
      </c>
      <c r="C42" s="30" t="s">
        <v>6</v>
      </c>
      <c r="D42" s="30" t="s">
        <v>22</v>
      </c>
      <c r="E42" s="31">
        <v>162725</v>
      </c>
      <c r="F42" s="31">
        <v>7765</v>
      </c>
      <c r="G42" s="32">
        <f t="shared" si="4"/>
        <v>1708.3</v>
      </c>
      <c r="H42" s="33">
        <f>SUM(E42:G42)</f>
        <v>172198.3</v>
      </c>
      <c r="I42" s="34">
        <f>+SUM(F42,G42)*0.15</f>
        <v>1420.995</v>
      </c>
      <c r="J42" s="34">
        <f>SUM(F42:G42)*0.01</f>
        <v>94.73299999999999</v>
      </c>
      <c r="K42" s="35" t="s">
        <v>82</v>
      </c>
      <c r="L42" s="36" t="s">
        <v>5</v>
      </c>
    </row>
    <row r="43" spans="1:12" ht="150">
      <c r="A43" s="28">
        <v>31</v>
      </c>
      <c r="B43" s="53" t="s">
        <v>92</v>
      </c>
      <c r="C43" s="30" t="s">
        <v>6</v>
      </c>
      <c r="D43" s="30" t="s">
        <v>22</v>
      </c>
      <c r="E43" s="31">
        <v>142487</v>
      </c>
      <c r="F43" s="31">
        <v>11932</v>
      </c>
      <c r="G43" s="32">
        <f t="shared" si="4"/>
        <v>2625.04</v>
      </c>
      <c r="H43" s="33">
        <f>SUM(E43:G43)</f>
        <v>157044.04</v>
      </c>
      <c r="I43" s="34">
        <f>+SUM(F43,G43)*0.15</f>
        <v>2183.556</v>
      </c>
      <c r="J43" s="34">
        <f>SUM(F43:G43)*0.01</f>
        <v>145.5704</v>
      </c>
      <c r="K43" s="35" t="s">
        <v>83</v>
      </c>
      <c r="L43" s="36" t="s">
        <v>5</v>
      </c>
    </row>
    <row r="44" spans="1:12" ht="135">
      <c r="A44" s="28">
        <v>32</v>
      </c>
      <c r="B44" s="53" t="s">
        <v>84</v>
      </c>
      <c r="C44" s="30" t="s">
        <v>6</v>
      </c>
      <c r="D44" s="30" t="s">
        <v>22</v>
      </c>
      <c r="E44" s="31">
        <v>116723</v>
      </c>
      <c r="F44" s="31">
        <v>5845</v>
      </c>
      <c r="G44" s="32">
        <f t="shared" si="4"/>
        <v>1285.9</v>
      </c>
      <c r="H44" s="33">
        <f>SUM(E44:G44)</f>
        <v>123853.9</v>
      </c>
      <c r="I44" s="34">
        <f>+SUM(F44,G44)*0.15</f>
        <v>1069.635</v>
      </c>
      <c r="J44" s="34">
        <f>SUM(F44:G44)*0.01</f>
        <v>71.309</v>
      </c>
      <c r="K44" s="35" t="s">
        <v>85</v>
      </c>
      <c r="L44" s="36" t="s">
        <v>5</v>
      </c>
    </row>
    <row r="45" spans="1:12" ht="123.75" customHeight="1">
      <c r="A45" s="28">
        <v>33</v>
      </c>
      <c r="B45" s="53" t="s">
        <v>86</v>
      </c>
      <c r="C45" s="30" t="s">
        <v>6</v>
      </c>
      <c r="D45" s="30" t="s">
        <v>22</v>
      </c>
      <c r="E45" s="31">
        <v>111039</v>
      </c>
      <c r="F45" s="31">
        <v>4293</v>
      </c>
      <c r="G45" s="32">
        <f t="shared" si="4"/>
        <v>944.46</v>
      </c>
      <c r="H45" s="33">
        <f>SUM(E45:G45)</f>
        <v>116276.46</v>
      </c>
      <c r="I45" s="34">
        <f>+SUM(F45,G45)*0.15</f>
        <v>785.619</v>
      </c>
      <c r="J45" s="34">
        <f>SUM(F45:G45)*0.01</f>
        <v>52.3746</v>
      </c>
      <c r="K45" s="35" t="s">
        <v>87</v>
      </c>
      <c r="L45" s="36" t="s">
        <v>5</v>
      </c>
    </row>
    <row r="46" spans="1:12" ht="129.75" customHeight="1">
      <c r="A46" s="28">
        <v>34</v>
      </c>
      <c r="B46" s="53" t="s">
        <v>88</v>
      </c>
      <c r="C46" s="30" t="s">
        <v>6</v>
      </c>
      <c r="D46" s="30" t="s">
        <v>22</v>
      </c>
      <c r="E46" s="31">
        <v>289587</v>
      </c>
      <c r="F46" s="31">
        <v>27269</v>
      </c>
      <c r="G46" s="32">
        <v>5999.18</v>
      </c>
      <c r="H46" s="33">
        <v>322855.18</v>
      </c>
      <c r="I46" s="34">
        <v>4990.23</v>
      </c>
      <c r="J46" s="34">
        <v>332.68</v>
      </c>
      <c r="K46" s="35" t="s">
        <v>89</v>
      </c>
      <c r="L46" s="36" t="s">
        <v>5</v>
      </c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</sheetData>
  <printOptions/>
  <pageMargins left="0.58" right="0.19" top="0.51" bottom="0.71" header="0.32" footer="0.46"/>
  <pageSetup horizontalDpi="300" verticalDpi="300" orientation="landscape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Um</cp:lastModifiedBy>
  <cp:lastPrinted>2010-04-30T10:24:29Z</cp:lastPrinted>
  <dcterms:created xsi:type="dcterms:W3CDTF">2005-07-07T17:20:47Z</dcterms:created>
  <dcterms:modified xsi:type="dcterms:W3CDTF">2010-04-30T10:26:06Z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