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<sst xmlns="http://schemas.openxmlformats.org/spreadsheetml/2006/main" count="169" uniqueCount="101">
  <si>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</si>
  <si>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</si>
  <si>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</si>
  <si>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</si>
  <si>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</si>
  <si>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</si>
  <si>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</si>
  <si>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</si>
  <si>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</si>
  <si>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</si>
  <si>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</si>
  <si>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</si>
  <si>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</si>
  <si>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</si>
  <si>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</si>
  <si>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</si>
  <si>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</si>
  <si>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2.</t>
  </si>
  <si>
    <t>3.</t>
  </si>
  <si>
    <t>4.</t>
  </si>
  <si>
    <t>5.</t>
  </si>
  <si>
    <t>6.</t>
  </si>
  <si>
    <t>23% od wart. Udziału</t>
  </si>
  <si>
    <t xml:space="preserve">inst. wod - kan
inst. elektr.
inst. gazowa
inst. c.o.
</t>
  </si>
  <si>
    <t>7.</t>
  </si>
  <si>
    <t xml:space="preserve">inst. wod - kan
inst. elektr.
inst. gazowa
ogrzewanie etażowe
</t>
  </si>
  <si>
    <t>lokal nr 1
o pow. 71,0 m²
ul. Bukowa 2
obr. Dębiec
ark. 19
dz. 3/25, 3/31
o pow. 540 m²
KW PO2P/00216429/1</t>
  </si>
  <si>
    <t>371/10000</t>
  </si>
  <si>
    <t>lokal nr 5
o pow. 58,4 m²
ul. Rycerska 39 A
obr. Łazarz
ark. 17
dz. 8/1
o pow. 733 m²
KW PO1P/00066609/3</t>
  </si>
  <si>
    <t>219/10000</t>
  </si>
  <si>
    <t>lokal nr 2
o pow. 63,5 m²
ul. Cześnikowska 4
obr. Łazarz
ark. 16
dz. 45/1
o pow. 443 m²
KW PO1P/00070790/9</t>
  </si>
  <si>
    <t>383/10000</t>
  </si>
  <si>
    <t>lokal nr 43
o pow. 56,1 m²
ul. Głogowska 27
obr. Łazarz
ark. 10
dz. 27/1, 27/3
o pow. 1377 m²
KW PO1P/00080552/2</t>
  </si>
  <si>
    <t>135/10000</t>
  </si>
  <si>
    <t>lokal nr 63
o pow. 33,4 m²
ul. Zawady 8
obr. Śródka
ark. 5
dz. 32/6
o pow. 814 m²
KW PO2P/00096178/8</t>
  </si>
  <si>
    <t>125/10000</t>
  </si>
  <si>
    <t>127/10000</t>
  </si>
  <si>
    <t>lokal nr 58
o pow. 33,4 m²
ul. Zawady 8
obr. Śródka
ark. 5
dz. 32/6
o pow. 814 m²
KW PO2P/00096178/8</t>
  </si>
  <si>
    <t>lokal nr 5
o pow. 114,6 m²
ul. Kossaka 12
obr. Łazarz
ark. 12
dz. 15/1
o pow. 2100 m²
KW PO1P/00069252/6</t>
  </si>
  <si>
    <t>1146/64162</t>
  </si>
  <si>
    <t>9.</t>
  </si>
  <si>
    <t>8.</t>
  </si>
  <si>
    <t>lokal nr 2
o pow. 56,1 m²
ul. Kossaka 12
obr. Łazarz
ark. 12
dz. 15/1
o pow. 2100 m²
KW PO1P/00069252/6</t>
  </si>
  <si>
    <t>561/64162</t>
  </si>
  <si>
    <t>10.</t>
  </si>
  <si>
    <t>lokal nr 4
o pow. 104,5 m²
ul. Kossaka 18
obr. Łazarz
ark. 12
dz. 15/1
o pow. 2100 m²
KW PO1P/00069252/6</t>
  </si>
  <si>
    <t>1045/64162</t>
  </si>
  <si>
    <t>11.</t>
  </si>
  <si>
    <t>lokal nr 5
o pow. 35,5 m²
ul. Siemiradzkiego 4
obr. Łazarz
ark. 12
dz. 15/1
o pow. 2100 m²
KW PO1P/00069252/6</t>
  </si>
  <si>
    <t>355/64162</t>
  </si>
  <si>
    <t xml:space="preserve">W Y K A Z    nr CCCXLII </t>
  </si>
  <si>
    <t>12.</t>
  </si>
  <si>
    <t>13.</t>
  </si>
  <si>
    <t>14.</t>
  </si>
  <si>
    <t>lokal nr 21
o pow. 66,0 m²
ul. Łąkowa 18
obr. Poznań
ark. 38
dz. 34/1, 34/2
o pow. 1507 m²
KW PO1P/00086129/0</t>
  </si>
  <si>
    <t xml:space="preserve">inst. wod - kan
inst. elektr.
inst. gazowa
</t>
  </si>
  <si>
    <t>22/1000</t>
  </si>
  <si>
    <t>lokal nr 17
o pow. 66,1 m²
ul. Łąkowa 18
obr. Poznań
ark. 38
dz. 34/1, 34/2
o pow. 1507 m²
KW PO1P/00086129/0</t>
  </si>
  <si>
    <t>lokal nr 13
o pow. 55,6 m²
ul. Grunwaldzka 81 A
obr. Łazarz
ark. 16
dz. 31/2
o pow. 975 m²
KW PO1P/00065016/2</t>
  </si>
  <si>
    <t>156/10000</t>
  </si>
  <si>
    <t>15.</t>
  </si>
  <si>
    <t>16.</t>
  </si>
  <si>
    <t>17.</t>
  </si>
  <si>
    <t>lokal nr 1
o pow. 52,6 m²
ul. Marszałkowska 3A
obr. Łazarz
ark. 20
dz. 253/1, 254/1
o pow. 879 m²
KW PO1P/00002678/1</t>
  </si>
  <si>
    <t>230/10000</t>
  </si>
  <si>
    <t>lokal nr 29
o pow. 44,8 m²
ul. Wysockiego 2
obr. Górczyn
ark. 01
dz. 21/8
o pow. 410 m²
KW PO1P/00101673/0</t>
  </si>
  <si>
    <t>290/10000</t>
  </si>
  <si>
    <t>lokal nr 5
o pow. 92,4 m²
ul. Kossaka 6
obr. Łazarz
ark. 30
dz. 82/2
o pow. 560 m²
KW PO1P/00060322/5</t>
  </si>
  <si>
    <t>557/10000</t>
  </si>
  <si>
    <t>18.</t>
  </si>
  <si>
    <t>lokal nr 1
o pow. 80,9 m²
ul. Kossaka 4
obr. Łazarz
ark. 30
dz. 82/2
o pow. 560 m²
KW PO1P/00060322/5</t>
  </si>
  <si>
    <t>487/10000</t>
  </si>
  <si>
    <t>lokal nr 2
o pow. 37,2 m²
ul. Promyk 2a
obr. Łazarz
ark. 02
dz. 4/47
o pow. 442 m²
KW PO1P/00086137/9</t>
  </si>
  <si>
    <t>211/10000</t>
  </si>
  <si>
    <t>lokal nr 3
o pow. 37,7 m²
ul. Głogowska 189a
obr. Górczyn
ark. 12
dz. 46/3
o pow. 421 m²
KW PO1P/00072369/3</t>
  </si>
  <si>
    <t>55/1000</t>
  </si>
  <si>
    <t>inst. wod - kan
inst. elektr.
inst. gazowa
ogrzewanie: piece</t>
  </si>
  <si>
    <t>19.</t>
  </si>
  <si>
    <t>20.</t>
  </si>
  <si>
    <t>21.</t>
  </si>
  <si>
    <t>lokal nr 9
o pow. 39,7 m²
ul. Głogowska 189a
obr. Górczyn
ark. 12
dz. 46/3
o pow. 421 m²
KW PO1P/00072369/3</t>
  </si>
  <si>
    <t>inst. wod - kan
inst. elektr.
inst. gazowa
ogrzewanie: piece oraz c. o. etażowe</t>
  </si>
  <si>
    <t>59/1000</t>
  </si>
  <si>
    <t>lokal nr 4
o pow. 90,60 m²
ul. Głogowska 100
obr. Łazarz
ark. 31
dz. 40/1
o pow. 2.608 m²
KW PO1P/00064021/3</t>
  </si>
  <si>
    <t>105/10000</t>
  </si>
  <si>
    <t>22.</t>
  </si>
  <si>
    <t>23.</t>
  </si>
  <si>
    <t>283/10000</t>
  </si>
  <si>
    <t>lokal nr 5
o pow. 35,8 m²
ul. Szamotulska 45a
obr. Łazarz
ark. 04
dz. 2/9
o pow. 438m²
KW PO1P/00060308/1</t>
  </si>
  <si>
    <t>24.</t>
  </si>
  <si>
    <t>lokal nr 3
o pow. 50,30 m²
ul. Parkowa 5
obr. Łazarz
ark. 11
dz. 48/1
o pow. 439m²
KW PO1P/00068237/8</t>
  </si>
  <si>
    <t>530/10000</t>
  </si>
  <si>
    <t>lokal nr 48
o pow. 33,8 m²
ul. Zawady 8
obr. Śródka
ark. 5
dz. 32/6
o pow. 814 m²
KW PO2P/00096178/8</t>
  </si>
  <si>
    <t>25.</t>
  </si>
  <si>
    <t>lokal nr 28
o pow. 48,7 m² +piwnica jako pom. przynależne o pow. 2,9 m²
ul. Piątkowska 141
obr. Golęcin
ark. 28
dz. 16/8, 17/3
o pow. 476 m²
KW PO1P/00127551/7</t>
  </si>
  <si>
    <t>204/10000</t>
  </si>
  <si>
    <r>
      <t>od poz.</t>
    </r>
    <r>
      <rPr>
        <b/>
        <sz val="14"/>
        <color indexed="8"/>
        <rFont val="Arial CE"/>
        <family val="2"/>
      </rPr>
      <t xml:space="preserve"> 1 do poz. 25</t>
    </r>
  </si>
  <si>
    <t>inst. wod - kan
inst. elektr.
inst. gazowa
piece</t>
  </si>
  <si>
    <t>Lp.</t>
  </si>
  <si>
    <t>załącznik do zarządzenia Nr 439/2011/P</t>
  </si>
  <si>
    <t>z dnia 08.07.2011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</si>
</sst>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1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8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vertical="top" wrapText="1"/>
    </xf>
    <xf numFmtId="4" fontId="9" fillId="2" borderId="2" xfId="0" applyNumberFormat="1" applyFont="1" applyFill="1" applyBorder="1" applyAlignment="1">
      <alignment vertical="top"/>
    </xf>
    <xf numFmtId="4" fontId="9" fillId="3" borderId="2" xfId="0" applyNumberFormat="1" applyFont="1" applyFill="1" applyBorder="1" applyAlignment="1">
      <alignment vertical="top"/>
    </xf>
    <xf numFmtId="4" fontId="9" fillId="0" borderId="2" xfId="0" applyNumberFormat="1" applyFont="1" applyBorder="1" applyAlignment="1">
      <alignment horizontal="center" vertical="top"/>
    </xf>
    <xf numFmtId="2" fontId="9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75" zoomScaleNormal="75" workbookViewId="0" topLeftCell="A1">
      <selection activeCell="K5" sqref="K5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5.25390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99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100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50</v>
      </c>
      <c r="I6" s="35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96</v>
      </c>
      <c r="I7" s="43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8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98</v>
      </c>
      <c r="B11" s="23" t="s">
        <v>0</v>
      </c>
      <c r="C11" s="23" t="s">
        <v>1</v>
      </c>
      <c r="D11" s="23" t="s">
        <v>13</v>
      </c>
      <c r="E11" s="24" t="s">
        <v>2</v>
      </c>
      <c r="F11" s="24" t="s">
        <v>3</v>
      </c>
      <c r="G11" s="25" t="s">
        <v>22</v>
      </c>
      <c r="H11" s="23" t="s">
        <v>14</v>
      </c>
      <c r="I11" s="23" t="s">
        <v>15</v>
      </c>
      <c r="J11" s="23" t="s">
        <v>9</v>
      </c>
      <c r="K11" s="23" t="s">
        <v>10</v>
      </c>
      <c r="L11" s="23" t="s">
        <v>11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32" customHeight="1">
      <c r="A13" s="2" t="s">
        <v>16</v>
      </c>
      <c r="B13" s="3" t="s">
        <v>26</v>
      </c>
      <c r="C13" s="4" t="s">
        <v>5</v>
      </c>
      <c r="D13" s="4" t="s">
        <v>12</v>
      </c>
      <c r="E13" s="16">
        <v>304182</v>
      </c>
      <c r="F13" s="16">
        <v>17590</v>
      </c>
      <c r="G13" s="17">
        <f aca="true" t="shared" si="0" ref="G13:G37">0.23*F13</f>
        <v>4045.7000000000003</v>
      </c>
      <c r="H13" s="21">
        <f aca="true" t="shared" si="1" ref="H13:H18">SUM(E13:G13)</f>
        <v>325817.7</v>
      </c>
      <c r="I13" s="19">
        <f aca="true" t="shared" si="2" ref="I13:I18">+SUM(F13,G13)*0.15</f>
        <v>3245.355</v>
      </c>
      <c r="J13" s="19">
        <f aca="true" t="shared" si="3" ref="J13:J18">SUM(F13:G13)*0.01</f>
        <v>216.357</v>
      </c>
      <c r="K13" s="18" t="s">
        <v>27</v>
      </c>
      <c r="L13" s="5" t="s">
        <v>4</v>
      </c>
      <c r="M13" s="10"/>
      <c r="N13" s="10"/>
    </row>
    <row r="14" spans="1:14" s="1" customFormat="1" ht="126.75" customHeight="1">
      <c r="A14" s="2" t="s">
        <v>17</v>
      </c>
      <c r="B14" s="3" t="s">
        <v>28</v>
      </c>
      <c r="C14" s="4" t="s">
        <v>5</v>
      </c>
      <c r="D14" s="4" t="s">
        <v>12</v>
      </c>
      <c r="E14" s="16">
        <v>233539</v>
      </c>
      <c r="F14" s="16">
        <v>13883</v>
      </c>
      <c r="G14" s="17">
        <f t="shared" si="0"/>
        <v>3193.09</v>
      </c>
      <c r="H14" s="21">
        <f t="shared" si="1"/>
        <v>250615.09</v>
      </c>
      <c r="I14" s="19">
        <f t="shared" si="2"/>
        <v>2561.4135</v>
      </c>
      <c r="J14" s="19">
        <f t="shared" si="3"/>
        <v>170.7609</v>
      </c>
      <c r="K14" s="18" t="s">
        <v>29</v>
      </c>
      <c r="L14" s="5" t="s">
        <v>4</v>
      </c>
      <c r="M14" s="10"/>
      <c r="N14" s="10"/>
    </row>
    <row r="15" spans="1:14" s="1" customFormat="1" ht="132" customHeight="1">
      <c r="A15" s="2" t="s">
        <v>18</v>
      </c>
      <c r="B15" s="3" t="s">
        <v>30</v>
      </c>
      <c r="C15" s="36" t="s">
        <v>5</v>
      </c>
      <c r="D15" s="4" t="s">
        <v>23</v>
      </c>
      <c r="E15" s="37">
        <v>243544</v>
      </c>
      <c r="F15" s="37">
        <v>14342</v>
      </c>
      <c r="G15" s="38">
        <f t="shared" si="0"/>
        <v>3298.6600000000003</v>
      </c>
      <c r="H15" s="39">
        <f t="shared" si="1"/>
        <v>261184.66</v>
      </c>
      <c r="I15" s="40">
        <f t="shared" si="2"/>
        <v>2646.0989999999997</v>
      </c>
      <c r="J15" s="40">
        <f t="shared" si="3"/>
        <v>176.4066</v>
      </c>
      <c r="K15" s="41" t="s">
        <v>31</v>
      </c>
      <c r="L15" s="42" t="s">
        <v>4</v>
      </c>
      <c r="M15" s="10"/>
      <c r="N15" s="10"/>
    </row>
    <row r="16" spans="1:14" s="1" customFormat="1" ht="127.5" customHeight="1">
      <c r="A16" s="2" t="s">
        <v>19</v>
      </c>
      <c r="B16" s="44" t="s">
        <v>32</v>
      </c>
      <c r="C16" s="4" t="s">
        <v>5</v>
      </c>
      <c r="D16" s="4" t="s">
        <v>12</v>
      </c>
      <c r="E16" s="16">
        <v>190456</v>
      </c>
      <c r="F16" s="16">
        <v>16985</v>
      </c>
      <c r="G16" s="17">
        <f t="shared" si="0"/>
        <v>3906.55</v>
      </c>
      <c r="H16" s="21">
        <f t="shared" si="1"/>
        <v>211347.55</v>
      </c>
      <c r="I16" s="19">
        <f t="shared" si="2"/>
        <v>3133.7324999999996</v>
      </c>
      <c r="J16" s="19">
        <f t="shared" si="3"/>
        <v>208.9155</v>
      </c>
      <c r="K16" s="18" t="s">
        <v>33</v>
      </c>
      <c r="L16" s="5" t="s">
        <v>4</v>
      </c>
      <c r="M16" s="10"/>
      <c r="N16" s="10"/>
    </row>
    <row r="17" spans="1:14" s="1" customFormat="1" ht="126.75" customHeight="1">
      <c r="A17" s="2" t="s">
        <v>20</v>
      </c>
      <c r="B17" s="3" t="s">
        <v>34</v>
      </c>
      <c r="C17" s="4" t="s">
        <v>5</v>
      </c>
      <c r="D17" s="4" t="s">
        <v>12</v>
      </c>
      <c r="E17" s="16">
        <v>140076</v>
      </c>
      <c r="F17" s="16">
        <v>8354</v>
      </c>
      <c r="G17" s="17">
        <f t="shared" si="0"/>
        <v>1921.42</v>
      </c>
      <c r="H17" s="21">
        <f t="shared" si="1"/>
        <v>150351.42</v>
      </c>
      <c r="I17" s="19">
        <f t="shared" si="2"/>
        <v>1541.3129999999999</v>
      </c>
      <c r="J17" s="19">
        <f t="shared" si="3"/>
        <v>102.7542</v>
      </c>
      <c r="K17" s="18" t="s">
        <v>35</v>
      </c>
      <c r="L17" s="5" t="s">
        <v>4</v>
      </c>
      <c r="M17" s="10"/>
      <c r="N17" s="10"/>
    </row>
    <row r="18" spans="1:14" s="27" customFormat="1" ht="125.25" customHeight="1">
      <c r="A18" s="2" t="s">
        <v>21</v>
      </c>
      <c r="B18" s="3" t="s">
        <v>92</v>
      </c>
      <c r="C18" s="28" t="s">
        <v>5</v>
      </c>
      <c r="D18" s="4" t="s">
        <v>12</v>
      </c>
      <c r="E18" s="29">
        <v>136076</v>
      </c>
      <c r="F18" s="29">
        <v>8487</v>
      </c>
      <c r="G18" s="30">
        <f t="shared" si="0"/>
        <v>1952.01</v>
      </c>
      <c r="H18" s="31">
        <f t="shared" si="1"/>
        <v>146515.01</v>
      </c>
      <c r="I18" s="32">
        <f t="shared" si="2"/>
        <v>1565.8515</v>
      </c>
      <c r="J18" s="32">
        <f t="shared" si="3"/>
        <v>104.3901</v>
      </c>
      <c r="K18" s="33" t="s">
        <v>36</v>
      </c>
      <c r="L18" s="34" t="s">
        <v>4</v>
      </c>
      <c r="M18" s="26"/>
      <c r="N18" s="26"/>
    </row>
    <row r="19" spans="1:12" ht="126.75" customHeight="1">
      <c r="A19" s="2" t="s">
        <v>24</v>
      </c>
      <c r="B19" s="3" t="s">
        <v>37</v>
      </c>
      <c r="C19" s="36" t="s">
        <v>5</v>
      </c>
      <c r="D19" s="4" t="s">
        <v>25</v>
      </c>
      <c r="E19" s="37">
        <v>130824</v>
      </c>
      <c r="F19" s="37">
        <v>8354</v>
      </c>
      <c r="G19" s="38">
        <f t="shared" si="0"/>
        <v>1921.42</v>
      </c>
      <c r="H19" s="39">
        <f aca="true" t="shared" si="4" ref="H19:H26">SUM(E19:G19)</f>
        <v>141099.42</v>
      </c>
      <c r="I19" s="40">
        <f aca="true" t="shared" si="5" ref="I19:I26">+SUM(F19,G19)*0.15</f>
        <v>1541.3129999999999</v>
      </c>
      <c r="J19" s="40">
        <f aca="true" t="shared" si="6" ref="J19:J26">SUM(F19:G19)*0.01</f>
        <v>102.7542</v>
      </c>
      <c r="K19" s="41" t="s">
        <v>35</v>
      </c>
      <c r="L19" s="42" t="s">
        <v>4</v>
      </c>
    </row>
    <row r="20" spans="1:12" ht="126" customHeight="1">
      <c r="A20" s="2" t="s">
        <v>41</v>
      </c>
      <c r="B20" s="3" t="s">
        <v>38</v>
      </c>
      <c r="C20" s="36" t="s">
        <v>5</v>
      </c>
      <c r="D20" s="4" t="s">
        <v>25</v>
      </c>
      <c r="E20" s="37">
        <v>401626</v>
      </c>
      <c r="F20" s="37">
        <v>31706</v>
      </c>
      <c r="G20" s="38">
        <f t="shared" si="0"/>
        <v>7292.38</v>
      </c>
      <c r="H20" s="39">
        <f t="shared" si="4"/>
        <v>440624.38</v>
      </c>
      <c r="I20" s="40">
        <f t="shared" si="5"/>
        <v>5849.757</v>
      </c>
      <c r="J20" s="40">
        <f t="shared" si="6"/>
        <v>389.9838</v>
      </c>
      <c r="K20" s="41" t="s">
        <v>39</v>
      </c>
      <c r="L20" s="42" t="s">
        <v>4</v>
      </c>
    </row>
    <row r="21" spans="1:12" ht="126" customHeight="1">
      <c r="A21" s="2" t="s">
        <v>40</v>
      </c>
      <c r="B21" s="3" t="s">
        <v>42</v>
      </c>
      <c r="C21" s="36" t="s">
        <v>5</v>
      </c>
      <c r="D21" s="4" t="s">
        <v>25</v>
      </c>
      <c r="E21" s="37">
        <v>207156</v>
      </c>
      <c r="F21" s="37">
        <v>15521</v>
      </c>
      <c r="G21" s="38">
        <f t="shared" si="0"/>
        <v>3569.8300000000004</v>
      </c>
      <c r="H21" s="39">
        <f t="shared" si="4"/>
        <v>226246.83</v>
      </c>
      <c r="I21" s="40">
        <f t="shared" si="5"/>
        <v>2863.6245000000004</v>
      </c>
      <c r="J21" s="40">
        <f t="shared" si="6"/>
        <v>190.90830000000003</v>
      </c>
      <c r="K21" s="41" t="s">
        <v>43</v>
      </c>
      <c r="L21" s="42" t="s">
        <v>4</v>
      </c>
    </row>
    <row r="22" spans="1:12" ht="126" customHeight="1">
      <c r="A22" s="2" t="s">
        <v>44</v>
      </c>
      <c r="B22" s="3" t="s">
        <v>45</v>
      </c>
      <c r="C22" s="36" t="s">
        <v>5</v>
      </c>
      <c r="D22" s="4" t="s">
        <v>25</v>
      </c>
      <c r="E22" s="37">
        <v>360118</v>
      </c>
      <c r="F22" s="37">
        <v>28911</v>
      </c>
      <c r="G22" s="38">
        <f t="shared" si="0"/>
        <v>6649.530000000001</v>
      </c>
      <c r="H22" s="39">
        <f t="shared" si="4"/>
        <v>395678.53</v>
      </c>
      <c r="I22" s="40">
        <f t="shared" si="5"/>
        <v>5334.0795</v>
      </c>
      <c r="J22" s="40">
        <f t="shared" si="6"/>
        <v>355.6053</v>
      </c>
      <c r="K22" s="41" t="s">
        <v>46</v>
      </c>
      <c r="L22" s="42" t="s">
        <v>4</v>
      </c>
    </row>
    <row r="23" spans="1:12" ht="124.5" customHeight="1">
      <c r="A23" s="2" t="s">
        <v>47</v>
      </c>
      <c r="B23" s="3" t="s">
        <v>48</v>
      </c>
      <c r="C23" s="36" t="s">
        <v>5</v>
      </c>
      <c r="D23" s="4" t="s">
        <v>25</v>
      </c>
      <c r="E23" s="37">
        <v>122485</v>
      </c>
      <c r="F23" s="37">
        <v>9822</v>
      </c>
      <c r="G23" s="38">
        <f t="shared" si="0"/>
        <v>2259.06</v>
      </c>
      <c r="H23" s="39">
        <f t="shared" si="4"/>
        <v>134566.06</v>
      </c>
      <c r="I23" s="40">
        <f t="shared" si="5"/>
        <v>1812.1589999999999</v>
      </c>
      <c r="J23" s="40">
        <f t="shared" si="6"/>
        <v>120.8106</v>
      </c>
      <c r="K23" s="41" t="s">
        <v>49</v>
      </c>
      <c r="L23" s="42" t="s">
        <v>4</v>
      </c>
    </row>
    <row r="24" spans="1:12" ht="126" customHeight="1">
      <c r="A24" s="2" t="s">
        <v>51</v>
      </c>
      <c r="B24" s="3" t="s">
        <v>54</v>
      </c>
      <c r="C24" s="4" t="s">
        <v>5</v>
      </c>
      <c r="D24" s="4" t="s">
        <v>55</v>
      </c>
      <c r="E24" s="16">
        <v>202253</v>
      </c>
      <c r="F24" s="16">
        <v>79105</v>
      </c>
      <c r="G24" s="17">
        <f t="shared" si="0"/>
        <v>18194.15</v>
      </c>
      <c r="H24" s="21">
        <f t="shared" si="4"/>
        <v>299552.15</v>
      </c>
      <c r="I24" s="19">
        <f t="shared" si="5"/>
        <v>14594.8725</v>
      </c>
      <c r="J24" s="19">
        <f t="shared" si="6"/>
        <v>972.9915</v>
      </c>
      <c r="K24" s="18" t="s">
        <v>56</v>
      </c>
      <c r="L24" s="5" t="s">
        <v>4</v>
      </c>
    </row>
    <row r="25" spans="1:12" ht="120.75" customHeight="1">
      <c r="A25" s="2" t="s">
        <v>52</v>
      </c>
      <c r="B25" s="3" t="s">
        <v>57</v>
      </c>
      <c r="C25" s="4" t="s">
        <v>5</v>
      </c>
      <c r="D25" s="4" t="s">
        <v>55</v>
      </c>
      <c r="E25" s="16">
        <v>202679</v>
      </c>
      <c r="F25" s="16">
        <v>79105</v>
      </c>
      <c r="G25" s="17">
        <f t="shared" si="0"/>
        <v>18194.15</v>
      </c>
      <c r="H25" s="21">
        <f t="shared" si="4"/>
        <v>299978.15</v>
      </c>
      <c r="I25" s="19">
        <f t="shared" si="5"/>
        <v>14594.8725</v>
      </c>
      <c r="J25" s="19">
        <f t="shared" si="6"/>
        <v>972.9915</v>
      </c>
      <c r="K25" s="18" t="s">
        <v>56</v>
      </c>
      <c r="L25" s="5" t="s">
        <v>4</v>
      </c>
    </row>
    <row r="26" spans="1:12" ht="125.25" customHeight="1">
      <c r="A26" s="2" t="s">
        <v>53</v>
      </c>
      <c r="B26" s="3" t="s">
        <v>58</v>
      </c>
      <c r="C26" s="4" t="s">
        <v>5</v>
      </c>
      <c r="D26" s="4" t="s">
        <v>12</v>
      </c>
      <c r="E26" s="16">
        <v>201033</v>
      </c>
      <c r="F26" s="16">
        <v>13154</v>
      </c>
      <c r="G26" s="17">
        <f t="shared" si="0"/>
        <v>3025.42</v>
      </c>
      <c r="H26" s="21">
        <f t="shared" si="4"/>
        <v>217212.42</v>
      </c>
      <c r="I26" s="19">
        <f t="shared" si="5"/>
        <v>2426.913</v>
      </c>
      <c r="J26" s="19">
        <f t="shared" si="6"/>
        <v>161.79420000000002</v>
      </c>
      <c r="K26" s="18" t="s">
        <v>59</v>
      </c>
      <c r="L26" s="5" t="s">
        <v>4</v>
      </c>
    </row>
    <row r="27" spans="1:12" ht="123.75" customHeight="1">
      <c r="A27" s="2" t="s">
        <v>60</v>
      </c>
      <c r="B27" s="3" t="s">
        <v>63</v>
      </c>
      <c r="C27" s="4" t="s">
        <v>5</v>
      </c>
      <c r="D27" s="4" t="s">
        <v>12</v>
      </c>
      <c r="E27" s="16">
        <v>199212</v>
      </c>
      <c r="F27" s="16">
        <v>17484</v>
      </c>
      <c r="G27" s="17">
        <f t="shared" si="0"/>
        <v>4021.32</v>
      </c>
      <c r="H27" s="21">
        <f aca="true" t="shared" si="7" ref="H27:H36">SUM(E27:G27)</f>
        <v>220717.32</v>
      </c>
      <c r="I27" s="19">
        <f aca="true" t="shared" si="8" ref="I27:I36">+SUM(F27,G27)*0.15</f>
        <v>3225.798</v>
      </c>
      <c r="J27" s="19">
        <f aca="true" t="shared" si="9" ref="J27:J36">SUM(F27:G27)*0.01</f>
        <v>215.0532</v>
      </c>
      <c r="K27" s="18" t="s">
        <v>64</v>
      </c>
      <c r="L27" s="5" t="s">
        <v>4</v>
      </c>
    </row>
    <row r="28" spans="1:12" ht="123" customHeight="1">
      <c r="A28" s="2" t="s">
        <v>61</v>
      </c>
      <c r="B28" s="3" t="s">
        <v>65</v>
      </c>
      <c r="C28" s="4" t="s">
        <v>5</v>
      </c>
      <c r="D28" s="4" t="s">
        <v>12</v>
      </c>
      <c r="E28" s="16">
        <v>175327</v>
      </c>
      <c r="F28" s="16">
        <v>9876</v>
      </c>
      <c r="G28" s="17">
        <f t="shared" si="0"/>
        <v>2271.48</v>
      </c>
      <c r="H28" s="21">
        <f t="shared" si="7"/>
        <v>187474.48</v>
      </c>
      <c r="I28" s="19">
        <f t="shared" si="8"/>
        <v>1822.1219999999998</v>
      </c>
      <c r="J28" s="19">
        <f t="shared" si="9"/>
        <v>121.4748</v>
      </c>
      <c r="K28" s="18" t="s">
        <v>66</v>
      </c>
      <c r="L28" s="5" t="s">
        <v>4</v>
      </c>
    </row>
    <row r="29" spans="1:12" ht="123.75" customHeight="1">
      <c r="A29" s="2" t="s">
        <v>62</v>
      </c>
      <c r="B29" s="3" t="s">
        <v>67</v>
      </c>
      <c r="C29" s="4" t="s">
        <v>5</v>
      </c>
      <c r="D29" s="4" t="s">
        <v>12</v>
      </c>
      <c r="E29" s="16">
        <v>312598</v>
      </c>
      <c r="F29" s="16">
        <v>26367</v>
      </c>
      <c r="G29" s="17">
        <f t="shared" si="0"/>
        <v>6064.41</v>
      </c>
      <c r="H29" s="21">
        <f t="shared" si="7"/>
        <v>345029.41</v>
      </c>
      <c r="I29" s="19">
        <f t="shared" si="8"/>
        <v>4864.711499999999</v>
      </c>
      <c r="J29" s="19">
        <f t="shared" si="9"/>
        <v>324.3141</v>
      </c>
      <c r="K29" s="18" t="s">
        <v>68</v>
      </c>
      <c r="L29" s="5" t="s">
        <v>4</v>
      </c>
    </row>
    <row r="30" spans="1:12" ht="126" customHeight="1">
      <c r="A30" s="2" t="s">
        <v>69</v>
      </c>
      <c r="B30" s="3" t="s">
        <v>70</v>
      </c>
      <c r="C30" s="4" t="s">
        <v>5</v>
      </c>
      <c r="D30" s="4" t="s">
        <v>12</v>
      </c>
      <c r="E30" s="16">
        <v>269668</v>
      </c>
      <c r="F30" s="16">
        <v>23053</v>
      </c>
      <c r="G30" s="17">
        <f t="shared" si="0"/>
        <v>5302.1900000000005</v>
      </c>
      <c r="H30" s="21">
        <f t="shared" si="7"/>
        <v>298023.19</v>
      </c>
      <c r="I30" s="19">
        <f t="shared" si="8"/>
        <v>4253.2785</v>
      </c>
      <c r="J30" s="19">
        <f t="shared" si="9"/>
        <v>283.55190000000005</v>
      </c>
      <c r="K30" s="18" t="s">
        <v>71</v>
      </c>
      <c r="L30" s="5" t="s">
        <v>4</v>
      </c>
    </row>
    <row r="31" spans="1:12" ht="126" customHeight="1">
      <c r="A31" s="2" t="s">
        <v>77</v>
      </c>
      <c r="B31" s="3" t="s">
        <v>72</v>
      </c>
      <c r="C31" s="4" t="s">
        <v>5</v>
      </c>
      <c r="D31" s="4" t="s">
        <v>12</v>
      </c>
      <c r="E31" s="16">
        <v>150069</v>
      </c>
      <c r="F31" s="16">
        <v>8157</v>
      </c>
      <c r="G31" s="17">
        <f t="shared" si="0"/>
        <v>1876.1100000000001</v>
      </c>
      <c r="H31" s="21">
        <f t="shared" si="7"/>
        <v>160102.11</v>
      </c>
      <c r="I31" s="19">
        <f t="shared" si="8"/>
        <v>1504.9665</v>
      </c>
      <c r="J31" s="19">
        <f t="shared" si="9"/>
        <v>100.3311</v>
      </c>
      <c r="K31" s="18" t="s">
        <v>73</v>
      </c>
      <c r="L31" s="5" t="s">
        <v>4</v>
      </c>
    </row>
    <row r="32" spans="1:12" ht="125.25" customHeight="1">
      <c r="A32" s="2" t="s">
        <v>78</v>
      </c>
      <c r="B32" s="3" t="s">
        <v>74</v>
      </c>
      <c r="C32" s="4" t="s">
        <v>5</v>
      </c>
      <c r="D32" s="4" t="s">
        <v>76</v>
      </c>
      <c r="E32" s="16">
        <v>131435</v>
      </c>
      <c r="F32" s="16">
        <v>17310</v>
      </c>
      <c r="G32" s="17">
        <f t="shared" si="0"/>
        <v>3981.3</v>
      </c>
      <c r="H32" s="21">
        <f t="shared" si="7"/>
        <v>152726.3</v>
      </c>
      <c r="I32" s="19">
        <f t="shared" si="8"/>
        <v>3193.6949999999997</v>
      </c>
      <c r="J32" s="19">
        <f t="shared" si="9"/>
        <v>212.913</v>
      </c>
      <c r="K32" s="18" t="s">
        <v>75</v>
      </c>
      <c r="L32" s="5" t="s">
        <v>4</v>
      </c>
    </row>
    <row r="33" spans="1:12" ht="123" customHeight="1">
      <c r="A33" s="2" t="s">
        <v>79</v>
      </c>
      <c r="B33" s="3" t="s">
        <v>80</v>
      </c>
      <c r="C33" s="4" t="s">
        <v>5</v>
      </c>
      <c r="D33" s="4" t="s">
        <v>81</v>
      </c>
      <c r="E33" s="16">
        <v>136849</v>
      </c>
      <c r="F33" s="16">
        <v>18569</v>
      </c>
      <c r="G33" s="17">
        <f t="shared" si="0"/>
        <v>4270.87</v>
      </c>
      <c r="H33" s="21">
        <f t="shared" si="7"/>
        <v>159688.87</v>
      </c>
      <c r="I33" s="19">
        <f t="shared" si="8"/>
        <v>3425.9804999999997</v>
      </c>
      <c r="J33" s="19">
        <f t="shared" si="9"/>
        <v>228.3987</v>
      </c>
      <c r="K33" s="18" t="s">
        <v>82</v>
      </c>
      <c r="L33" s="5" t="s">
        <v>4</v>
      </c>
    </row>
    <row r="34" spans="1:12" ht="118.5" customHeight="1">
      <c r="A34" s="2" t="s">
        <v>85</v>
      </c>
      <c r="B34" s="3" t="s">
        <v>83</v>
      </c>
      <c r="C34" s="4" t="s">
        <v>5</v>
      </c>
      <c r="D34" s="4" t="s">
        <v>97</v>
      </c>
      <c r="E34" s="16">
        <v>307100</v>
      </c>
      <c r="F34" s="16">
        <v>22612</v>
      </c>
      <c r="G34" s="17">
        <f t="shared" si="0"/>
        <v>5200.76</v>
      </c>
      <c r="H34" s="21">
        <f t="shared" si="7"/>
        <v>334912.76</v>
      </c>
      <c r="I34" s="19">
        <f t="shared" si="8"/>
        <v>4171.914</v>
      </c>
      <c r="J34" s="19">
        <f t="shared" si="9"/>
        <v>278.12760000000003</v>
      </c>
      <c r="K34" s="18" t="s">
        <v>84</v>
      </c>
      <c r="L34" s="5" t="s">
        <v>4</v>
      </c>
    </row>
    <row r="35" spans="1:12" ht="123.75" customHeight="1">
      <c r="A35" s="2" t="s">
        <v>86</v>
      </c>
      <c r="B35" s="3" t="s">
        <v>88</v>
      </c>
      <c r="C35" s="4" t="s">
        <v>5</v>
      </c>
      <c r="D35" s="4" t="s">
        <v>12</v>
      </c>
      <c r="E35" s="16">
        <v>140804</v>
      </c>
      <c r="F35" s="16">
        <v>10720</v>
      </c>
      <c r="G35" s="17">
        <f t="shared" si="0"/>
        <v>2465.6</v>
      </c>
      <c r="H35" s="21">
        <f t="shared" si="7"/>
        <v>153989.6</v>
      </c>
      <c r="I35" s="19">
        <f t="shared" si="8"/>
        <v>1977.84</v>
      </c>
      <c r="J35" s="19">
        <f t="shared" si="9"/>
        <v>131.856</v>
      </c>
      <c r="K35" s="18" t="s">
        <v>87</v>
      </c>
      <c r="L35" s="5" t="s">
        <v>4</v>
      </c>
    </row>
    <row r="36" spans="1:12" ht="123.75" customHeight="1">
      <c r="A36" s="2" t="s">
        <v>89</v>
      </c>
      <c r="B36" s="3" t="s">
        <v>90</v>
      </c>
      <c r="C36" s="4" t="s">
        <v>5</v>
      </c>
      <c r="D36" s="4" t="s">
        <v>12</v>
      </c>
      <c r="E36" s="16">
        <v>191216</v>
      </c>
      <c r="F36" s="16">
        <v>21259</v>
      </c>
      <c r="G36" s="17">
        <f t="shared" si="0"/>
        <v>4889.570000000001</v>
      </c>
      <c r="H36" s="21">
        <f t="shared" si="7"/>
        <v>217364.57</v>
      </c>
      <c r="I36" s="19">
        <f t="shared" si="8"/>
        <v>3922.2855</v>
      </c>
      <c r="J36" s="19">
        <f t="shared" si="9"/>
        <v>261.4857</v>
      </c>
      <c r="K36" s="18" t="s">
        <v>91</v>
      </c>
      <c r="L36" s="5" t="s">
        <v>4</v>
      </c>
    </row>
    <row r="37" spans="1:12" ht="168" customHeight="1">
      <c r="A37" s="2" t="s">
        <v>93</v>
      </c>
      <c r="B37" s="3" t="s">
        <v>94</v>
      </c>
      <c r="C37" s="4" t="s">
        <v>5</v>
      </c>
      <c r="D37" s="4" t="s">
        <v>12</v>
      </c>
      <c r="E37" s="16">
        <v>201217</v>
      </c>
      <c r="F37" s="16">
        <v>8493</v>
      </c>
      <c r="G37" s="17">
        <f t="shared" si="0"/>
        <v>1953.39</v>
      </c>
      <c r="H37" s="21">
        <f>SUM(E37:G37)</f>
        <v>211663.39</v>
      </c>
      <c r="I37" s="19">
        <f>+SUM(F37,G37)*0.15</f>
        <v>1566.9585</v>
      </c>
      <c r="J37" s="19">
        <f>SUM(F37:G37)*0.01</f>
        <v>104.4639</v>
      </c>
      <c r="K37" s="18" t="s">
        <v>95</v>
      </c>
      <c r="L37" s="5" t="s">
        <v>4</v>
      </c>
    </row>
  </sheetData>
  <printOptions/>
  <pageMargins left="0.58" right="0.19" top="0.51" bottom="0.71" header="0.32" footer="0.46"/>
  <pageSetup horizontalDpi="300" verticalDpi="3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2011-06-21T10:13:02Z</cp:lastPrinted>
  <dcterms:created xsi:type="dcterms:W3CDTF">2005-07-07T17:20:47Z</dcterms:created>
  <dcterms:modified xsi:type="dcterms:W3CDTF">2011-07-12T07:25:36Z</dcterms:modified>
  <cp:category/>
  <cp:version/>
  <cp:contentType/>
  <cp:contentStatus/>
</cp:coreProperties>
</file>