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<sst xmlns="http://schemas.openxmlformats.org/spreadsheetml/2006/main" count="103" uniqueCount="54">
  <si>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</si>
  <si>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</si>
  <si>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</si>
  <si>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</si>
  <si>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</si>
  <si>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</si>
  <si>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>PREZYDENTA MIASTA POZNANIA</t>
  </si>
  <si>
    <t>lokali mieszkalnych przeznaczonych do sprzedaży</t>
  </si>
  <si>
    <t>z równoczesnym oddaniem gruntu w użytkowanie wieczyste</t>
  </si>
  <si>
    <t>Opłaty roczne z tyt. wiecz. użyt. gruntu w wysokości 1% ceny udziału</t>
  </si>
  <si>
    <t>Udział w gruncie</t>
  </si>
  <si>
    <t>Inne koszty</t>
  </si>
  <si>
    <t>inst. wod - kan
inst. elektr.
inst. gazowa
inst. c.o.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</si>
  <si>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</si>
  <si>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</si>
  <si>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</si>
  <si>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>1.</t>
  </si>
  <si>
    <t>2.</t>
  </si>
  <si>
    <t>3.</t>
  </si>
  <si>
    <t>4.</t>
  </si>
  <si>
    <t>5.</t>
  </si>
  <si>
    <t>23% od wart. Udziału</t>
  </si>
  <si>
    <t>6.</t>
  </si>
  <si>
    <t>7.</t>
  </si>
  <si>
    <t>8.</t>
  </si>
  <si>
    <t>9.</t>
  </si>
  <si>
    <t>10.</t>
  </si>
  <si>
    <t>11.</t>
  </si>
  <si>
    <t>lokal nr 1
o pow. 50,3 m² 
pl. Cyryla Ratajskiego 6
obr. Poznań
ark. 12
dz. 25/1
o pow. 302 m²
KW PO1P/00059005/7</t>
  </si>
  <si>
    <t>4/100</t>
  </si>
  <si>
    <t>lokal nr 1A
o pow. 36,8 m² 
pl. Cyryla Ratajskiego 6
obr. Poznań
ark. 12
dz. 25/1
o pow. 302 m²
KW PO1P/00059005/7</t>
  </si>
  <si>
    <t>3/100</t>
  </si>
  <si>
    <t>lokal nr 2
o pow. 49,9 m² 
pl. Cyryla Ratajskiego 6
obr. Poznań
ark. 12
dz. 25/1
o pow. 302 m²
KW PO1P/00059005/7</t>
  </si>
  <si>
    <t>lokal nr 2
o pow. 48,3 m² 
pl. Cyryla Ratajskiego 6A
obr. Poznań
ark. 12
dz. 25/1
o pow. 302 m²
KW PO1P/00059005/7</t>
  </si>
  <si>
    <t>lokal nr 3
o pow. 52,3 m² 
pl. Cyryla Ratajskiego 6A
obr. Poznań
ark. 12
dz. 25/1
o pow. 302 m²
KW PO1P/00059005/7</t>
  </si>
  <si>
    <t>lokal nr 4
o pow. 49,8 m² 
pl. Cyryla Ratajskiego 6
obr. Poznań
ark. 12
dz. 25/1
o pow. 302 m²
KW PO1P/00059005/7</t>
  </si>
  <si>
    <t>lokal nr 5
o pow. 50,7 m² 
pl. Cyryla Ratajskiego 6
obr. Poznań
ark. 12
dz. 25/1
o pow. 302 m²
KW PO1P/00059005/7</t>
  </si>
  <si>
    <t>lokal nr 6
o pow. 53,7 m² 
pl. Cyryla Ratajskiego 6A
obr. Poznań
ark. 12
dz. 25/1
o pow. 302 m²
KW PO1P/00059005/7</t>
  </si>
  <si>
    <t>lokal nr 7
o pow. 55,6 m² 
pl. Cyryla Ratajskiego 6A
obr. Poznań
ark. 12
dz. 25/1
o pow. 302 m²
KW PO1P/00059005/7</t>
  </si>
  <si>
    <t>5/100</t>
  </si>
  <si>
    <t>lokal nr 8
o pow. 49,7 m² 
pl. Cyryla Ratajskiego 6A
obr. Poznań
ark. 12
dz. 25/1
o pow. 302 m²
KW PO1P/00059005/7</t>
  </si>
  <si>
    <t>lokal nr 10
o pow. 57,3 m² 
pl. Cyryla Ratajskiego 6A
obr. Poznań
ark. 12
dz. 25/1
o pow. 302 m²
KW PO1P/00059005/7</t>
  </si>
  <si>
    <t>12.</t>
  </si>
  <si>
    <t>lokal nr 12
o pow. 53,1 m² 
pl. Cyryla Ratajskiego 6A
obr. Poznań
ark. 12
dz. 25/1
o pow. 302 m²
KW PO1P/00059005/7</t>
  </si>
  <si>
    <t>lokal nr 14
o pow. 49,2 m² 
pl. Cyryla Ratajskiego 6A
obr. Poznań
ark. 12
dz. 25/1
o pow. 302 m²
KW PO1P/00059005/7</t>
  </si>
  <si>
    <t>W Y K A Z  nr CDXXXV</t>
  </si>
  <si>
    <t>13.</t>
  </si>
  <si>
    <t>14.</t>
  </si>
  <si>
    <t>lokal nr 21
o pow. 44,6 m² 
ul. Wysockiego 4
obr. Górczyn
ark. 1
dz. 21/6
o pow. 412 m²
KW PO1P/00089944/0</t>
  </si>
  <si>
    <t>288/10000</t>
  </si>
  <si>
    <r>
      <t>od poz.</t>
    </r>
    <r>
      <rPr>
        <b/>
        <sz val="14"/>
        <color indexed="8"/>
        <rFont val="Arial CE"/>
        <family val="2"/>
      </rPr>
      <t xml:space="preserve"> 1 do poz. 14</t>
    </r>
  </si>
  <si>
    <t>Lp.</t>
  </si>
  <si>
    <t>załącznik do zarządzenia Nr 394/2015/P</t>
  </si>
  <si>
    <t>z dnia 15.06.2015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</si>
</sst>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3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color indexed="8"/>
      <name val="Arial CE"/>
      <family val="2"/>
    </font>
    <font>
      <sz val="12"/>
      <color indexed="10"/>
      <name val="Arial CE"/>
      <family val="2"/>
    </font>
    <font>
      <sz val="14"/>
      <color indexed="10"/>
      <name val="Arial CE"/>
      <family val="2"/>
    </font>
    <font>
      <sz val="12"/>
      <color indexed="8"/>
      <name val="Arial CE"/>
      <family val="2"/>
    </font>
    <font>
      <sz val="14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4" fontId="12" fillId="2" borderId="2" xfId="0" applyNumberFormat="1" applyFont="1" applyFill="1" applyBorder="1" applyAlignment="1">
      <alignment vertical="top"/>
    </xf>
    <xf numFmtId="4" fontId="12" fillId="3" borderId="2" xfId="0" applyNumberFormat="1" applyFont="1" applyFill="1" applyBorder="1" applyAlignment="1">
      <alignment vertical="top"/>
    </xf>
    <xf numFmtId="4" fontId="12" fillId="0" borderId="2" xfId="0" applyNumberFormat="1" applyFont="1" applyBorder="1" applyAlignment="1">
      <alignment horizontal="center" vertical="top"/>
    </xf>
    <xf numFmtId="2" fontId="12" fillId="0" borderId="2" xfId="0" applyNumberFormat="1" applyFont="1" applyBorder="1" applyAlignment="1">
      <alignment horizontal="center" vertical="top"/>
    </xf>
    <xf numFmtId="0" fontId="12" fillId="0" borderId="2" xfId="0" applyFont="1" applyBorder="1" applyAlignment="1">
      <alignment vertical="top"/>
    </xf>
    <xf numFmtId="0" fontId="11" fillId="0" borderId="3" xfId="0" applyFont="1" applyBorder="1" applyAlignment="1">
      <alignment vertical="top" wrapText="1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75" zoomScaleNormal="75" workbookViewId="0" topLeftCell="A1">
      <selection activeCell="L4" sqref="L4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52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6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53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45</v>
      </c>
      <c r="I6" s="26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50</v>
      </c>
      <c r="I7" s="27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7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8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51</v>
      </c>
      <c r="B11" s="23" t="s">
        <v>0</v>
      </c>
      <c r="C11" s="23" t="s">
        <v>1</v>
      </c>
      <c r="D11" s="23" t="s">
        <v>13</v>
      </c>
      <c r="E11" s="24" t="s">
        <v>2</v>
      </c>
      <c r="F11" s="24" t="s">
        <v>3</v>
      </c>
      <c r="G11" s="25" t="s">
        <v>21</v>
      </c>
      <c r="H11" s="23" t="s">
        <v>14</v>
      </c>
      <c r="I11" s="23" t="s">
        <v>15</v>
      </c>
      <c r="J11" s="23" t="s">
        <v>9</v>
      </c>
      <c r="K11" s="23" t="s">
        <v>10</v>
      </c>
      <c r="L11" s="23" t="s">
        <v>11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38.75" customHeight="1">
      <c r="A13" s="2" t="s">
        <v>16</v>
      </c>
      <c r="B13" s="3" t="s">
        <v>28</v>
      </c>
      <c r="C13" s="4" t="s">
        <v>5</v>
      </c>
      <c r="D13" s="4" t="s">
        <v>12</v>
      </c>
      <c r="E13" s="16">
        <v>236936</v>
      </c>
      <c r="F13" s="16">
        <v>34424</v>
      </c>
      <c r="G13" s="17">
        <f aca="true" t="shared" si="0" ref="G13:G26">0.23*F13</f>
        <v>7917.52</v>
      </c>
      <c r="H13" s="21">
        <f aca="true" t="shared" si="1" ref="H13:H19">SUM(E13:G13)</f>
        <v>279277.52</v>
      </c>
      <c r="I13" s="19">
        <f aca="true" t="shared" si="2" ref="I13:I19">+SUM(F13,G13)*0.15</f>
        <v>6351.228</v>
      </c>
      <c r="J13" s="19">
        <f aca="true" t="shared" si="3" ref="J13:J19">SUM(F13:G13)*0.01</f>
        <v>423.4152</v>
      </c>
      <c r="K13" s="18" t="s">
        <v>29</v>
      </c>
      <c r="L13" s="5" t="s">
        <v>4</v>
      </c>
      <c r="M13" s="10"/>
      <c r="N13" s="10"/>
    </row>
    <row r="14" spans="1:14" s="1" customFormat="1" ht="140.25" customHeight="1">
      <c r="A14" s="2" t="s">
        <v>17</v>
      </c>
      <c r="B14" s="3" t="s">
        <v>30</v>
      </c>
      <c r="C14" s="4" t="s">
        <v>5</v>
      </c>
      <c r="D14" s="4" t="s">
        <v>12</v>
      </c>
      <c r="E14" s="16">
        <v>170649</v>
      </c>
      <c r="F14" s="16">
        <v>25818</v>
      </c>
      <c r="G14" s="17">
        <f t="shared" si="0"/>
        <v>5938.14</v>
      </c>
      <c r="H14" s="21">
        <f t="shared" si="1"/>
        <v>202405.14</v>
      </c>
      <c r="I14" s="19">
        <f t="shared" si="2"/>
        <v>4763.420999999999</v>
      </c>
      <c r="J14" s="19">
        <f t="shared" si="3"/>
        <v>317.5614</v>
      </c>
      <c r="K14" s="18" t="s">
        <v>31</v>
      </c>
      <c r="L14" s="5" t="s">
        <v>4</v>
      </c>
      <c r="M14" s="10"/>
      <c r="N14" s="10"/>
    </row>
    <row r="15" spans="1:14" s="1" customFormat="1" ht="149.25" customHeight="1">
      <c r="A15" s="2" t="s">
        <v>18</v>
      </c>
      <c r="B15" s="3" t="s">
        <v>32</v>
      </c>
      <c r="C15" s="4" t="s">
        <v>5</v>
      </c>
      <c r="D15" s="4" t="s">
        <v>12</v>
      </c>
      <c r="E15" s="16">
        <v>239862</v>
      </c>
      <c r="F15" s="16">
        <v>34424</v>
      </c>
      <c r="G15" s="17">
        <f t="shared" si="0"/>
        <v>7917.52</v>
      </c>
      <c r="H15" s="21">
        <f t="shared" si="1"/>
        <v>282203.52</v>
      </c>
      <c r="I15" s="19">
        <f t="shared" si="2"/>
        <v>6351.228</v>
      </c>
      <c r="J15" s="19">
        <f t="shared" si="3"/>
        <v>423.4152</v>
      </c>
      <c r="K15" s="18" t="s">
        <v>29</v>
      </c>
      <c r="L15" s="5" t="s">
        <v>4</v>
      </c>
      <c r="M15" s="10"/>
      <c r="N15" s="10"/>
    </row>
    <row r="16" spans="1:14" s="1" customFormat="1" ht="136.5" customHeight="1">
      <c r="A16" s="2" t="s">
        <v>19</v>
      </c>
      <c r="B16" s="3" t="s">
        <v>33</v>
      </c>
      <c r="C16" s="4" t="s">
        <v>5</v>
      </c>
      <c r="D16" s="4" t="s">
        <v>12</v>
      </c>
      <c r="E16" s="16">
        <v>227376</v>
      </c>
      <c r="F16" s="16">
        <v>34424</v>
      </c>
      <c r="G16" s="17">
        <f t="shared" si="0"/>
        <v>7917.52</v>
      </c>
      <c r="H16" s="21">
        <f t="shared" si="1"/>
        <v>269717.52</v>
      </c>
      <c r="I16" s="19">
        <f t="shared" si="2"/>
        <v>6351.228</v>
      </c>
      <c r="J16" s="19">
        <f t="shared" si="3"/>
        <v>423.4152</v>
      </c>
      <c r="K16" s="18" t="s">
        <v>29</v>
      </c>
      <c r="L16" s="5" t="s">
        <v>4</v>
      </c>
      <c r="M16" s="10"/>
      <c r="N16" s="10"/>
    </row>
    <row r="17" spans="1:14" s="29" customFormat="1" ht="138" customHeight="1">
      <c r="A17" s="30" t="s">
        <v>20</v>
      </c>
      <c r="B17" s="3" t="s">
        <v>34</v>
      </c>
      <c r="C17" s="31" t="s">
        <v>5</v>
      </c>
      <c r="D17" s="31" t="s">
        <v>12</v>
      </c>
      <c r="E17" s="32">
        <v>246394</v>
      </c>
      <c r="F17" s="32">
        <v>34424</v>
      </c>
      <c r="G17" s="33">
        <f t="shared" si="0"/>
        <v>7917.52</v>
      </c>
      <c r="H17" s="34">
        <f t="shared" si="1"/>
        <v>288735.52</v>
      </c>
      <c r="I17" s="35">
        <f t="shared" si="2"/>
        <v>6351.228</v>
      </c>
      <c r="J17" s="35">
        <f t="shared" si="3"/>
        <v>423.4152</v>
      </c>
      <c r="K17" s="36" t="s">
        <v>29</v>
      </c>
      <c r="L17" s="37" t="s">
        <v>4</v>
      </c>
      <c r="M17" s="28"/>
      <c r="N17" s="28"/>
    </row>
    <row r="18" spans="1:14" s="1" customFormat="1" ht="138" customHeight="1">
      <c r="A18" s="2" t="s">
        <v>22</v>
      </c>
      <c r="B18" s="3" t="s">
        <v>35</v>
      </c>
      <c r="C18" s="4" t="s">
        <v>5</v>
      </c>
      <c r="D18" s="4" t="s">
        <v>12</v>
      </c>
      <c r="E18" s="16">
        <v>228403</v>
      </c>
      <c r="F18" s="16">
        <v>34424</v>
      </c>
      <c r="G18" s="17">
        <f t="shared" si="0"/>
        <v>7917.52</v>
      </c>
      <c r="H18" s="21">
        <f t="shared" si="1"/>
        <v>270744.52</v>
      </c>
      <c r="I18" s="19">
        <f t="shared" si="2"/>
        <v>6351.228</v>
      </c>
      <c r="J18" s="19">
        <f t="shared" si="3"/>
        <v>423.4152</v>
      </c>
      <c r="K18" s="18" t="s">
        <v>29</v>
      </c>
      <c r="L18" s="5" t="s">
        <v>4</v>
      </c>
      <c r="M18" s="10"/>
      <c r="N18" s="10"/>
    </row>
    <row r="19" spans="1:14" s="1" customFormat="1" ht="138.75" customHeight="1">
      <c r="A19" s="2" t="s">
        <v>23</v>
      </c>
      <c r="B19" s="3" t="s">
        <v>36</v>
      </c>
      <c r="C19" s="4" t="s">
        <v>5</v>
      </c>
      <c r="D19" s="4" t="s">
        <v>12</v>
      </c>
      <c r="E19" s="16">
        <v>232637</v>
      </c>
      <c r="F19" s="16">
        <v>34424</v>
      </c>
      <c r="G19" s="17">
        <f t="shared" si="0"/>
        <v>7917.52</v>
      </c>
      <c r="H19" s="21">
        <f t="shared" si="1"/>
        <v>274978.52</v>
      </c>
      <c r="I19" s="19">
        <f t="shared" si="2"/>
        <v>6351.228</v>
      </c>
      <c r="J19" s="19">
        <f t="shared" si="3"/>
        <v>423.4152</v>
      </c>
      <c r="K19" s="18" t="s">
        <v>29</v>
      </c>
      <c r="L19" s="5" t="s">
        <v>4</v>
      </c>
      <c r="M19" s="10"/>
      <c r="N19" s="10"/>
    </row>
    <row r="20" spans="1:14" s="1" customFormat="1" ht="141" customHeight="1">
      <c r="A20" s="2" t="s">
        <v>24</v>
      </c>
      <c r="B20" s="3" t="s">
        <v>37</v>
      </c>
      <c r="C20" s="4" t="s">
        <v>5</v>
      </c>
      <c r="D20" s="4" t="s">
        <v>12</v>
      </c>
      <c r="E20" s="16">
        <v>249682</v>
      </c>
      <c r="F20" s="16">
        <v>43030</v>
      </c>
      <c r="G20" s="17">
        <f t="shared" si="0"/>
        <v>9896.9</v>
      </c>
      <c r="H20" s="21">
        <f aca="true" t="shared" si="4" ref="H20:H25">SUM(E20:G20)</f>
        <v>302608.9</v>
      </c>
      <c r="I20" s="19">
        <f aca="true" t="shared" si="5" ref="I20:I25">+SUM(F20,G20)*0.15</f>
        <v>7939.035</v>
      </c>
      <c r="J20" s="19">
        <f aca="true" t="shared" si="6" ref="J20:J25">SUM(F20:G20)*0.01</f>
        <v>529.269</v>
      </c>
      <c r="K20" s="18" t="s">
        <v>39</v>
      </c>
      <c r="L20" s="5" t="s">
        <v>4</v>
      </c>
      <c r="M20" s="10"/>
      <c r="N20" s="10"/>
    </row>
    <row r="21" spans="1:12" s="38" customFormat="1" ht="140.25" customHeight="1">
      <c r="A21" s="2" t="s">
        <v>25</v>
      </c>
      <c r="B21" s="3" t="s">
        <v>38</v>
      </c>
      <c r="C21" s="4" t="s">
        <v>5</v>
      </c>
      <c r="D21" s="4" t="s">
        <v>12</v>
      </c>
      <c r="E21" s="16">
        <v>241345</v>
      </c>
      <c r="F21" s="16">
        <v>43030</v>
      </c>
      <c r="G21" s="17">
        <f t="shared" si="0"/>
        <v>9896.9</v>
      </c>
      <c r="H21" s="21">
        <f t="shared" si="4"/>
        <v>294271.9</v>
      </c>
      <c r="I21" s="19">
        <f t="shared" si="5"/>
        <v>7939.035</v>
      </c>
      <c r="J21" s="19">
        <f t="shared" si="6"/>
        <v>529.269</v>
      </c>
      <c r="K21" s="18" t="s">
        <v>39</v>
      </c>
      <c r="L21" s="5" t="s">
        <v>4</v>
      </c>
    </row>
    <row r="22" spans="1:12" s="38" customFormat="1" ht="140.25" customHeight="1">
      <c r="A22" s="2" t="s">
        <v>26</v>
      </c>
      <c r="B22" s="3" t="s">
        <v>40</v>
      </c>
      <c r="C22" s="4" t="s">
        <v>5</v>
      </c>
      <c r="D22" s="4" t="s">
        <v>12</v>
      </c>
      <c r="E22" s="16">
        <v>233699</v>
      </c>
      <c r="F22" s="16">
        <v>34424</v>
      </c>
      <c r="G22" s="17">
        <f t="shared" si="0"/>
        <v>7917.52</v>
      </c>
      <c r="H22" s="21">
        <f t="shared" si="4"/>
        <v>276040.52</v>
      </c>
      <c r="I22" s="19">
        <f t="shared" si="5"/>
        <v>6351.228</v>
      </c>
      <c r="J22" s="19">
        <f t="shared" si="6"/>
        <v>423.4152</v>
      </c>
      <c r="K22" s="18" t="s">
        <v>29</v>
      </c>
      <c r="L22" s="5" t="s">
        <v>4</v>
      </c>
    </row>
    <row r="23" spans="1:12" s="38" customFormat="1" ht="143.25" customHeight="1">
      <c r="A23" s="2" t="s">
        <v>27</v>
      </c>
      <c r="B23" s="3" t="s">
        <v>41</v>
      </c>
      <c r="C23" s="4" t="s">
        <v>5</v>
      </c>
      <c r="D23" s="4" t="s">
        <v>12</v>
      </c>
      <c r="E23" s="16">
        <v>242450</v>
      </c>
      <c r="F23" s="16">
        <v>43030</v>
      </c>
      <c r="G23" s="17">
        <f t="shared" si="0"/>
        <v>9896.9</v>
      </c>
      <c r="H23" s="21">
        <f t="shared" si="4"/>
        <v>295376.9</v>
      </c>
      <c r="I23" s="19">
        <f t="shared" si="5"/>
        <v>7939.035</v>
      </c>
      <c r="J23" s="19">
        <f t="shared" si="6"/>
        <v>529.269</v>
      </c>
      <c r="K23" s="18" t="s">
        <v>39</v>
      </c>
      <c r="L23" s="5" t="s">
        <v>4</v>
      </c>
    </row>
    <row r="24" spans="1:12" s="38" customFormat="1" ht="140.25" customHeight="1">
      <c r="A24" s="2" t="s">
        <v>42</v>
      </c>
      <c r="B24" s="3" t="s">
        <v>43</v>
      </c>
      <c r="C24" s="4" t="s">
        <v>5</v>
      </c>
      <c r="D24" s="4" t="s">
        <v>12</v>
      </c>
      <c r="E24" s="16">
        <v>232836</v>
      </c>
      <c r="F24" s="16">
        <v>34424</v>
      </c>
      <c r="G24" s="17">
        <f t="shared" si="0"/>
        <v>7917.52</v>
      </c>
      <c r="H24" s="21">
        <f t="shared" si="4"/>
        <v>275177.52</v>
      </c>
      <c r="I24" s="19">
        <f t="shared" si="5"/>
        <v>6351.228</v>
      </c>
      <c r="J24" s="19">
        <f t="shared" si="6"/>
        <v>423.4152</v>
      </c>
      <c r="K24" s="18" t="s">
        <v>29</v>
      </c>
      <c r="L24" s="5" t="s">
        <v>4</v>
      </c>
    </row>
    <row r="25" spans="1:12" s="38" customFormat="1" ht="141.75" customHeight="1">
      <c r="A25" s="2" t="s">
        <v>46</v>
      </c>
      <c r="B25" s="3" t="s">
        <v>44</v>
      </c>
      <c r="C25" s="4" t="s">
        <v>5</v>
      </c>
      <c r="D25" s="4" t="s">
        <v>12</v>
      </c>
      <c r="E25" s="16">
        <v>225738</v>
      </c>
      <c r="F25" s="16">
        <v>34424</v>
      </c>
      <c r="G25" s="17">
        <f t="shared" si="0"/>
        <v>7917.52</v>
      </c>
      <c r="H25" s="21">
        <f t="shared" si="4"/>
        <v>268079.52</v>
      </c>
      <c r="I25" s="19">
        <f t="shared" si="5"/>
        <v>6351.228</v>
      </c>
      <c r="J25" s="19">
        <f t="shared" si="6"/>
        <v>423.4152</v>
      </c>
      <c r="K25" s="18" t="s">
        <v>29</v>
      </c>
      <c r="L25" s="5" t="s">
        <v>4</v>
      </c>
    </row>
    <row r="26" spans="1:12" s="38" customFormat="1" ht="128.25" customHeight="1">
      <c r="A26" s="2" t="s">
        <v>47</v>
      </c>
      <c r="B26" s="3" t="s">
        <v>48</v>
      </c>
      <c r="C26" s="4" t="s">
        <v>5</v>
      </c>
      <c r="D26" s="4" t="s">
        <v>12</v>
      </c>
      <c r="E26" s="16">
        <v>195694</v>
      </c>
      <c r="F26" s="16">
        <v>13685</v>
      </c>
      <c r="G26" s="17">
        <f t="shared" si="0"/>
        <v>3147.55</v>
      </c>
      <c r="H26" s="21">
        <f>SUM(E26:G26)</f>
        <v>212526.55</v>
      </c>
      <c r="I26" s="19">
        <f>+SUM(F26,G26)*0.15</f>
        <v>2524.8824999999997</v>
      </c>
      <c r="J26" s="19">
        <f>SUM(F26:G26)*0.01</f>
        <v>168.3255</v>
      </c>
      <c r="K26" s="18" t="s">
        <v>49</v>
      </c>
      <c r="L26" s="5" t="s">
        <v>4</v>
      </c>
    </row>
  </sheetData>
  <printOptions/>
  <pageMargins left="0.58" right="0.19" top="0.51" bottom="0.71" header="0.32" footer="0.46"/>
  <pageSetup horizontalDpi="600" verticalDpi="600" orientation="portrait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ewaani</cp:lastModifiedBy>
  <cp:lastPrinted>2015-05-28T12:15:25Z</cp:lastPrinted>
  <dcterms:created xsi:type="dcterms:W3CDTF">2005-07-07T17:20:47Z</dcterms:created>
  <dcterms:modified xsi:type="dcterms:W3CDTF">2015-06-17T09:48:37Z</dcterms:modified>
  <cp:category/>
  <cp:version/>
  <cp:contentType/>
  <cp:contentStatus/>
</cp:coreProperties>
</file>