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</sheets>
  <definedNames>
    <definedName name="_xlnm.Print_Titles" localSheetId="0">'Propozycja'!$5:$9</definedName>
  </definedNames>
  <calcPr fullCalcOnLoad="1"/>
</workbook>
</file>

<file path=xl/sharedStrings.xml><?xml version="1.0" encoding="utf-8"?>
<sst xmlns="http://schemas.openxmlformats.org/spreadsheetml/2006/main" count="155" uniqueCount="123">
  <si>
    <t>Propozycja Inwestora</t>
  </si>
  <si>
    <t>Lp.</t>
  </si>
  <si>
    <t>Inwestor</t>
  </si>
  <si>
    <t>Zakres rzeczowy</t>
  </si>
  <si>
    <t>wnioskowany</t>
  </si>
  <si>
    <t>Wartość</t>
  </si>
  <si>
    <t>Środki</t>
  </si>
  <si>
    <t>budżetowe</t>
  </si>
  <si>
    <t>%</t>
  </si>
  <si>
    <t>finansow.</t>
  </si>
  <si>
    <t>Dział</t>
  </si>
  <si>
    <t>Rozdział</t>
  </si>
  <si>
    <t xml:space="preserve"> - nawierzchnia</t>
  </si>
  <si>
    <t>Stowarzyszenie na rzecz budowy infrastruktury</t>
  </si>
  <si>
    <t>Stowarzyszenie na rzecz budowy wodociągu</t>
  </si>
  <si>
    <t xml:space="preserve"> - kanalizacja sanitarna</t>
  </si>
  <si>
    <t xml:space="preserve"> - kanalizacja deszczowa</t>
  </si>
  <si>
    <t xml:space="preserve"> - oświetlenie</t>
  </si>
  <si>
    <t>Stowarzyszenie na rzecz budowy ulicy</t>
  </si>
  <si>
    <t>600/60016</t>
  </si>
  <si>
    <t>900/90015</t>
  </si>
  <si>
    <t>900/90001</t>
  </si>
  <si>
    <t>Kotarbińskiego w Poznaniu</t>
  </si>
  <si>
    <t>ul. Kotarbińskiego</t>
  </si>
  <si>
    <t>Stowarzyszenie na rzecz budowy sieci wodociągowej</t>
  </si>
  <si>
    <t xml:space="preserve"> - kanalizacja sanitarna </t>
  </si>
  <si>
    <t>Stowarzyszenie na rzecz budowy kanalizacji sanit.</t>
  </si>
  <si>
    <t>w ul.: Macewicza, Nieżychowskiego, Piwnika</t>
  </si>
  <si>
    <t>Propozycja Komisji dot. podziału środków</t>
  </si>
  <si>
    <t xml:space="preserve"> - Michałowo w Poznaniu</t>
  </si>
  <si>
    <t>Jana Parandowskiego w Poznaniu</t>
  </si>
  <si>
    <t>ul. Jana Parandowskiego 2</t>
  </si>
  <si>
    <t>60-461 Poznań</t>
  </si>
  <si>
    <t>ul. Parandowskiego</t>
  </si>
  <si>
    <t>w ul. Deszczowej w Poznaniu</t>
  </si>
  <si>
    <t>ul. Hetmańska 43/3, 60-251 Poznań</t>
  </si>
  <si>
    <t>ul. Deszczowa</t>
  </si>
  <si>
    <t xml:space="preserve">Stowarzyszenie na rzecz budowy </t>
  </si>
  <si>
    <t>ul. Tadeusza Gajcego</t>
  </si>
  <si>
    <t>Stowarzyszenie zwykłe Radosna</t>
  </si>
  <si>
    <t>ul. T. Gajcego 6, 60-461 Poznań</t>
  </si>
  <si>
    <t>ulica boczna od Gospodarskiej</t>
  </si>
  <si>
    <t>61-251 Poznań</t>
  </si>
  <si>
    <t>ul. Kleeberga 5, 61-615 Poznań</t>
  </si>
  <si>
    <t>Stowarzyszenie na rzecz budowy oświetlenia</t>
  </si>
  <si>
    <t>w ul. Szaflarskiej w Poznaniu</t>
  </si>
  <si>
    <t>ul. Szaflarska 7, 60-473 Poznań</t>
  </si>
  <si>
    <t>ul. Szaflarska</t>
  </si>
  <si>
    <t>ul. Cynamonowa,  Karmelowa,</t>
  </si>
  <si>
    <t>Czekoladowa,  Waniliowa,</t>
  </si>
  <si>
    <t>wniosku</t>
  </si>
  <si>
    <t>os. Orła Białego 98/19</t>
  </si>
  <si>
    <t>ulicy Tadeusza Gajcego w Poznaniu</t>
  </si>
  <si>
    <t>w ul. Cytrynowej</t>
  </si>
  <si>
    <t>ul. Troczyńskiego 8, 60-682 Poznań</t>
  </si>
  <si>
    <t>ul. Cytrynowa</t>
  </si>
  <si>
    <t xml:space="preserve"> </t>
  </si>
  <si>
    <t xml:space="preserve"> - wodociąg</t>
  </si>
  <si>
    <t>ul.  Nieżychowskiego,</t>
  </si>
  <si>
    <t>Rostworowskiego</t>
  </si>
  <si>
    <t xml:space="preserve"> - nawierzchnia + pas zieleni</t>
  </si>
  <si>
    <t>ul. Michałowo</t>
  </si>
  <si>
    <t xml:space="preserve"> - wodociąg 180 mb</t>
  </si>
  <si>
    <t>w ul. Ożarowskiej w Poznaniu</t>
  </si>
  <si>
    <t>ul. Domeyki 12, 61-332 Poznań</t>
  </si>
  <si>
    <t>ul. Ożarowska</t>
  </si>
  <si>
    <t>Stowarzyszenie "Mleczowa 2011"</t>
  </si>
  <si>
    <t xml:space="preserve"> - wodociąg 201 mb</t>
  </si>
  <si>
    <t xml:space="preserve"> - oświetlenie 150 mb</t>
  </si>
  <si>
    <t>i kanalizacyjnej przy ul. Warpnowskiej 28e w Poznaniu</t>
  </si>
  <si>
    <t>ul. Gniewska 28, 60-454 Poznań</t>
  </si>
  <si>
    <t>ul. Warpnowska</t>
  </si>
  <si>
    <t xml:space="preserve"> - wodociąg 15 mb</t>
  </si>
  <si>
    <t xml:space="preserve"> - kanalizacja sanitarna 24 mb</t>
  </si>
  <si>
    <t>Stowarzyszenie na rzecz budowy odcinka sieci</t>
  </si>
  <si>
    <t>wodociągowej i kanalizacji sanitarnej w ulicy</t>
  </si>
  <si>
    <t>Rostworowskiego w Poznaniu</t>
  </si>
  <si>
    <t>ul. Czartoria 1/6, 61-102 Poznań</t>
  </si>
  <si>
    <t>ul. Rostworowskiego</t>
  </si>
  <si>
    <t xml:space="preserve"> - wodociąg 33,5 mb</t>
  </si>
  <si>
    <t xml:space="preserve"> - kanalizacja sanitarna 32,2 mb</t>
  </si>
  <si>
    <t>w ulicy bocznej od ul. Porzeczkowej w Poznaniu</t>
  </si>
  <si>
    <t>ul. Porzeczkowa 47, 61-306 Poznań</t>
  </si>
  <si>
    <t>ulica boczna od Porzeczkowej</t>
  </si>
  <si>
    <t xml:space="preserve"> - wodociąg 98 mb</t>
  </si>
  <si>
    <t>w ul. Okolewo w Poznaniu</t>
  </si>
  <si>
    <t>ul. Obrońców Tobruku 19, 61-695 Poznań</t>
  </si>
  <si>
    <t>ul. Okolewo</t>
  </si>
  <si>
    <t xml:space="preserve"> - wodociąg 210 mb</t>
  </si>
  <si>
    <t xml:space="preserve"> - oświetlenie 250 mb</t>
  </si>
  <si>
    <t xml:space="preserve"> - kanalizacja sanitarna 600 mb</t>
  </si>
  <si>
    <t>rejon ulic: Gościnna i</t>
  </si>
  <si>
    <t>Popularna</t>
  </si>
  <si>
    <t>Stowarzyszenie na rzecz budowy sieci kanalizacyjnej</t>
  </si>
  <si>
    <t>przy ulicy bocznej od ul. Gospodarskiej w Poznaniu</t>
  </si>
  <si>
    <t>ul. Bobrownicka 11A, 61-306 Poznań</t>
  </si>
  <si>
    <t xml:space="preserve"> - kanalizacja sanitarna 230 mb</t>
  </si>
  <si>
    <t>ul. 23 Lutego 36/12, 61-744 Poznań</t>
  </si>
  <si>
    <t>ul. Szmaragdowa</t>
  </si>
  <si>
    <t>w ul. Szmaragdowej w Poznaniu</t>
  </si>
  <si>
    <t>I etap</t>
  </si>
  <si>
    <t>4</t>
  </si>
  <si>
    <t>5</t>
  </si>
  <si>
    <t>odebrane</t>
  </si>
  <si>
    <t>dodane</t>
  </si>
  <si>
    <t>po korekcie</t>
  </si>
  <si>
    <t xml:space="preserve"> - wodociąg 27,5 mb</t>
  </si>
  <si>
    <t>(z rozliczenia)</t>
  </si>
  <si>
    <t>Plan</t>
  </si>
  <si>
    <t>ul. 28 Czerwca 1956r.  Nr 441C</t>
  </si>
  <si>
    <t xml:space="preserve"> - wodociąg 60 mb</t>
  </si>
  <si>
    <t>ul. Hetmańska 103/105, 61-513 Poznań</t>
  </si>
  <si>
    <t xml:space="preserve">         PREZYDENTA MIASTA POZNANIA</t>
  </si>
  <si>
    <t>Rok 2015</t>
  </si>
  <si>
    <t>Wykaz inwestycji z udziałem ludności przeznaczonych do realizacji w 2015 r.</t>
  </si>
  <si>
    <t>ul. Wilczak 18K/10, 61-623 Poznań</t>
  </si>
  <si>
    <t>ul. Kotarbińskiego 2, 61-415 Poznań</t>
  </si>
  <si>
    <t>ul. Porzeczkowa 45 A, 61-306 Poznań</t>
  </si>
  <si>
    <t>Mleczowa - boczna</t>
  </si>
  <si>
    <t>budowa infrastruktury</t>
  </si>
  <si>
    <t>Poznań, ul. 28 Czerwca 1956 r. nr 441 C</t>
  </si>
  <si>
    <t>Załącznik do zarządzenia Nr 724/2015/P</t>
  </si>
  <si>
    <t xml:space="preserve">                        z dnia 30.10.2015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</si>
</sst>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9" fontId="0" fillId="0" borderId="14" xfId="0" applyNumberFormat="1" applyBorder="1" applyAlignment="1">
      <alignment/>
    </xf>
    <xf numFmtId="169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9" fontId="3" fillId="0" borderId="0" xfId="15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7" xfId="0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5" fillId="0" borderId="15" xfId="15" applyNumberFormat="1" applyFont="1" applyBorder="1" applyAlignment="1">
      <alignment horizontal="right"/>
    </xf>
    <xf numFmtId="169" fontId="0" fillId="0" borderId="19" xfId="0" applyNumberFormat="1" applyBorder="1" applyAlignment="1">
      <alignment/>
    </xf>
    <xf numFmtId="169" fontId="1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169" fontId="4" fillId="0" borderId="21" xfId="15" applyNumberFormat="1" applyFont="1" applyBorder="1" applyAlignment="1">
      <alignment horizontal="right"/>
    </xf>
    <xf numFmtId="169" fontId="4" fillId="0" borderId="7" xfId="15" applyNumberFormat="1" applyFont="1" applyBorder="1" applyAlignment="1">
      <alignment horizontal="right"/>
    </xf>
    <xf numFmtId="169" fontId="4" fillId="0" borderId="22" xfId="15" applyNumberFormat="1" applyFont="1" applyBorder="1" applyAlignment="1">
      <alignment horizontal="right"/>
    </xf>
    <xf numFmtId="169" fontId="0" fillId="0" borderId="23" xfId="0" applyNumberFormat="1" applyBorder="1" applyAlignment="1">
      <alignment/>
    </xf>
    <xf numFmtId="169" fontId="1" fillId="0" borderId="5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3" fontId="4" fillId="0" borderId="5" xfId="15" applyNumberFormat="1" applyFont="1" applyBorder="1" applyAlignment="1">
      <alignment horizontal="right"/>
    </xf>
    <xf numFmtId="169" fontId="0" fillId="0" borderId="24" xfId="0" applyNumberFormat="1" applyBorder="1" applyAlignment="1">
      <alignment/>
    </xf>
    <xf numFmtId="169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3" fontId="4" fillId="0" borderId="25" xfId="15" applyNumberFormat="1" applyFont="1" applyBorder="1" applyAlignment="1">
      <alignment horizontal="right"/>
    </xf>
    <xf numFmtId="169" fontId="4" fillId="0" borderId="25" xfId="15" applyNumberFormat="1" applyFont="1" applyBorder="1" applyAlignment="1">
      <alignment horizontal="right"/>
    </xf>
    <xf numFmtId="169" fontId="4" fillId="0" borderId="27" xfId="15" applyNumberFormat="1" applyFont="1" applyBorder="1" applyAlignment="1">
      <alignment horizontal="right"/>
    </xf>
    <xf numFmtId="169" fontId="4" fillId="0" borderId="28" xfId="15" applyNumberFormat="1" applyFont="1" applyBorder="1" applyAlignment="1">
      <alignment horizontal="right"/>
    </xf>
    <xf numFmtId="173" fontId="6" fillId="0" borderId="15" xfId="15" applyNumberFormat="1" applyFont="1" applyBorder="1" applyAlignment="1">
      <alignment horizontal="right"/>
    </xf>
    <xf numFmtId="173" fontId="6" fillId="0" borderId="20" xfId="15" applyNumberFormat="1" applyFont="1" applyBorder="1" applyAlignment="1">
      <alignment horizontal="right"/>
    </xf>
    <xf numFmtId="173" fontId="6" fillId="0" borderId="21" xfId="15" applyNumberFormat="1" applyFont="1" applyBorder="1" applyAlignment="1">
      <alignment horizontal="right"/>
    </xf>
    <xf numFmtId="169" fontId="5" fillId="0" borderId="5" xfId="15" applyNumberFormat="1" applyFont="1" applyBorder="1" applyAlignment="1">
      <alignment horizontal="right"/>
    </xf>
    <xf numFmtId="169" fontId="5" fillId="0" borderId="6" xfId="15" applyNumberFormat="1" applyFont="1" applyBorder="1" applyAlignment="1">
      <alignment horizontal="right"/>
    </xf>
    <xf numFmtId="169" fontId="5" fillId="0" borderId="7" xfId="15" applyNumberFormat="1" applyFont="1" applyBorder="1" applyAlignment="1">
      <alignment horizontal="right"/>
    </xf>
    <xf numFmtId="169" fontId="5" fillId="0" borderId="29" xfId="15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D1">
      <selection activeCell="I3" sqref="I3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39.375" style="0" customWidth="1"/>
    <col min="4" max="4" width="25.875" style="0" customWidth="1"/>
    <col min="5" max="9" width="13.25390625" style="0" customWidth="1"/>
    <col min="10" max="10" width="7.25390625" style="0" customWidth="1"/>
    <col min="11" max="11" width="9.875" style="0" customWidth="1"/>
    <col min="12" max="12" width="1.25" style="0" customWidth="1"/>
  </cols>
  <sheetData>
    <row r="1" spans="4:9" ht="12.75">
      <c r="D1" s="42" t="s">
        <v>113</v>
      </c>
      <c r="F1" s="42"/>
      <c r="G1" s="82" t="s">
        <v>121</v>
      </c>
      <c r="H1" s="82"/>
      <c r="I1" s="82"/>
    </row>
    <row r="2" spans="6:9" ht="12.75">
      <c r="F2" s="42"/>
      <c r="G2" s="82" t="s">
        <v>112</v>
      </c>
      <c r="H2" s="82"/>
      <c r="I2" s="82"/>
    </row>
    <row r="3" spans="7:9" ht="12.75">
      <c r="G3" s="82" t="s">
        <v>122</v>
      </c>
      <c r="H3" s="82"/>
      <c r="I3" s="82"/>
    </row>
    <row r="4" spans="3:5" ht="13.5" thickBot="1">
      <c r="C4" s="88" t="s">
        <v>114</v>
      </c>
      <c r="D4" s="88"/>
      <c r="E4" s="88"/>
    </row>
    <row r="5" spans="2:11" ht="13.5" thickBot="1">
      <c r="B5" s="1"/>
      <c r="C5" s="83" t="s">
        <v>0</v>
      </c>
      <c r="D5" s="84"/>
      <c r="E5" s="85" t="s">
        <v>28</v>
      </c>
      <c r="F5" s="86"/>
      <c r="G5" s="86"/>
      <c r="H5" s="86"/>
      <c r="I5" s="86"/>
      <c r="J5" s="87"/>
      <c r="K5" s="2"/>
    </row>
    <row r="6" spans="2:11" ht="12.75">
      <c r="B6" s="3"/>
      <c r="C6" s="6"/>
      <c r="D6" s="4"/>
      <c r="E6" s="25"/>
      <c r="F6" s="51"/>
      <c r="G6" s="63"/>
      <c r="H6" s="51"/>
      <c r="I6" s="67"/>
      <c r="J6" s="54"/>
      <c r="K6" s="5"/>
    </row>
    <row r="7" spans="2:11" ht="12.75">
      <c r="B7" s="7" t="s">
        <v>1</v>
      </c>
      <c r="C7" s="8" t="s">
        <v>2</v>
      </c>
      <c r="D7" s="9" t="s">
        <v>3</v>
      </c>
      <c r="E7" s="26" t="s">
        <v>5</v>
      </c>
      <c r="F7" s="52" t="s">
        <v>6</v>
      </c>
      <c r="G7" s="64" t="s">
        <v>6</v>
      </c>
      <c r="H7" s="52" t="s">
        <v>6</v>
      </c>
      <c r="I7" s="68" t="s">
        <v>108</v>
      </c>
      <c r="J7" s="55" t="s">
        <v>8</v>
      </c>
      <c r="K7" s="10" t="s">
        <v>10</v>
      </c>
    </row>
    <row r="8" spans="2:11" ht="12.75">
      <c r="B8" s="7"/>
      <c r="C8" s="8"/>
      <c r="D8" s="9" t="s">
        <v>4</v>
      </c>
      <c r="E8" s="26" t="s">
        <v>50</v>
      </c>
      <c r="F8" s="52" t="s">
        <v>7</v>
      </c>
      <c r="G8" s="64" t="s">
        <v>103</v>
      </c>
      <c r="H8" s="52" t="s">
        <v>104</v>
      </c>
      <c r="I8" s="68" t="s">
        <v>105</v>
      </c>
      <c r="J8" s="55" t="s">
        <v>9</v>
      </c>
      <c r="K8" s="10" t="s">
        <v>11</v>
      </c>
    </row>
    <row r="9" spans="2:11" ht="13.5" thickBot="1">
      <c r="B9" s="16">
        <v>1</v>
      </c>
      <c r="C9" s="17">
        <v>2</v>
      </c>
      <c r="D9" s="18">
        <v>3</v>
      </c>
      <c r="E9" s="27" t="s">
        <v>101</v>
      </c>
      <c r="F9" s="53" t="s">
        <v>102</v>
      </c>
      <c r="G9" s="65"/>
      <c r="H9" s="53"/>
      <c r="I9" s="69"/>
      <c r="J9" s="56">
        <v>7</v>
      </c>
      <c r="K9" s="19">
        <v>8</v>
      </c>
    </row>
    <row r="10" spans="2:11" ht="13.5" thickTop="1">
      <c r="B10" s="7">
        <v>1</v>
      </c>
      <c r="C10" s="12" t="s">
        <v>24</v>
      </c>
      <c r="D10" s="31" t="s">
        <v>55</v>
      </c>
      <c r="E10" s="50"/>
      <c r="F10" s="49"/>
      <c r="G10" s="66"/>
      <c r="H10" s="49"/>
      <c r="I10" s="70"/>
      <c r="J10" s="57"/>
      <c r="K10" s="20"/>
    </row>
    <row r="11" spans="2:11" ht="12.75">
      <c r="B11" s="7"/>
      <c r="C11" s="12" t="s">
        <v>53</v>
      </c>
      <c r="D11" s="11" t="s">
        <v>57</v>
      </c>
      <c r="E11" s="74">
        <v>35000</v>
      </c>
      <c r="F11" s="32">
        <f>SUM(E11*J11/100)</f>
        <v>26250</v>
      </c>
      <c r="G11" s="77">
        <v>0</v>
      </c>
      <c r="H11" s="33">
        <v>0</v>
      </c>
      <c r="I11" s="71">
        <f>SUM(F11-G11+H11)</f>
        <v>26250</v>
      </c>
      <c r="J11" s="57">
        <v>75</v>
      </c>
      <c r="K11" s="20" t="s">
        <v>21</v>
      </c>
    </row>
    <row r="12" spans="2:11" ht="12.75">
      <c r="B12" s="7"/>
      <c r="C12" s="12" t="s">
        <v>54</v>
      </c>
      <c r="D12" s="22" t="s">
        <v>56</v>
      </c>
      <c r="E12" s="74"/>
      <c r="F12" s="32"/>
      <c r="G12" s="77"/>
      <c r="H12" s="33"/>
      <c r="I12" s="71"/>
      <c r="J12" s="57"/>
      <c r="K12" s="20"/>
    </row>
    <row r="13" spans="2:11" ht="12.75">
      <c r="B13" s="30"/>
      <c r="C13" s="36"/>
      <c r="D13" s="14"/>
      <c r="E13" s="75"/>
      <c r="F13" s="61"/>
      <c r="G13" s="78"/>
      <c r="H13" s="79"/>
      <c r="I13" s="72"/>
      <c r="J13" s="58"/>
      <c r="K13" s="81"/>
    </row>
    <row r="14" spans="2:11" ht="12.75">
      <c r="B14" s="7">
        <v>2</v>
      </c>
      <c r="C14" s="45" t="s">
        <v>26</v>
      </c>
      <c r="D14" s="46" t="s">
        <v>58</v>
      </c>
      <c r="E14" s="74"/>
      <c r="F14" s="32"/>
      <c r="G14" s="77"/>
      <c r="H14" s="33"/>
      <c r="I14" s="71"/>
      <c r="J14" s="57"/>
      <c r="K14" s="20"/>
    </row>
    <row r="15" spans="2:11" ht="12.75">
      <c r="B15" s="7"/>
      <c r="C15" s="45" t="s">
        <v>27</v>
      </c>
      <c r="D15" s="47" t="s">
        <v>59</v>
      </c>
      <c r="E15" s="74"/>
      <c r="F15" s="32"/>
      <c r="G15" s="77"/>
      <c r="H15" s="33"/>
      <c r="I15" s="71"/>
      <c r="J15" s="57"/>
      <c r="K15" s="20"/>
    </row>
    <row r="16" spans="2:11" ht="12.75">
      <c r="B16" s="7"/>
      <c r="C16" s="45" t="s">
        <v>115</v>
      </c>
      <c r="D16" s="43" t="s">
        <v>25</v>
      </c>
      <c r="E16" s="74">
        <v>150000</v>
      </c>
      <c r="F16" s="32">
        <f>SUM(E16*J16/100)</f>
        <v>112500</v>
      </c>
      <c r="G16" s="77">
        <v>0</v>
      </c>
      <c r="H16" s="33">
        <v>0</v>
      </c>
      <c r="I16" s="71">
        <f>SUM(F16-G16+H16)</f>
        <v>112500</v>
      </c>
      <c r="J16" s="57">
        <v>75</v>
      </c>
      <c r="K16" s="20" t="s">
        <v>21</v>
      </c>
    </row>
    <row r="17" spans="2:11" ht="12.75">
      <c r="B17" s="29"/>
      <c r="C17" s="13"/>
      <c r="D17" s="24"/>
      <c r="E17" s="75"/>
      <c r="F17" s="61"/>
      <c r="G17" s="78"/>
      <c r="H17" s="79"/>
      <c r="I17" s="72"/>
      <c r="J17" s="58"/>
      <c r="K17" s="21"/>
    </row>
    <row r="18" spans="2:11" ht="12.75">
      <c r="B18" s="7">
        <v>3</v>
      </c>
      <c r="C18" s="12" t="s">
        <v>18</v>
      </c>
      <c r="D18" s="35" t="s">
        <v>23</v>
      </c>
      <c r="E18" s="74"/>
      <c r="F18" s="32"/>
      <c r="G18" s="77"/>
      <c r="H18" s="33"/>
      <c r="I18" s="71"/>
      <c r="J18" s="57"/>
      <c r="K18" s="20"/>
    </row>
    <row r="19" spans="2:11" ht="12.75">
      <c r="B19" s="7"/>
      <c r="C19" s="12" t="s">
        <v>22</v>
      </c>
      <c r="D19" s="11" t="s">
        <v>60</v>
      </c>
      <c r="E19" s="74">
        <v>94000</v>
      </c>
      <c r="F19" s="32">
        <f>SUM(E19*J19/100)</f>
        <v>70500</v>
      </c>
      <c r="G19" s="77">
        <v>0.75</v>
      </c>
      <c r="H19" s="33">
        <v>0</v>
      </c>
      <c r="I19" s="71">
        <f>SUM(F19-G19+H19)</f>
        <v>70499.25</v>
      </c>
      <c r="J19" s="57">
        <v>75</v>
      </c>
      <c r="K19" s="20" t="s">
        <v>19</v>
      </c>
    </row>
    <row r="20" spans="2:11" ht="12.75">
      <c r="B20" s="7"/>
      <c r="C20" s="12" t="s">
        <v>116</v>
      </c>
      <c r="D20" s="11"/>
      <c r="E20" s="74"/>
      <c r="F20" s="32"/>
      <c r="G20" s="77" t="s">
        <v>107</v>
      </c>
      <c r="H20" s="33"/>
      <c r="I20" s="71"/>
      <c r="J20" s="57"/>
      <c r="K20" s="39"/>
    </row>
    <row r="21" spans="2:11" ht="12.75">
      <c r="B21" s="30"/>
      <c r="C21" s="13"/>
      <c r="D21" s="37"/>
      <c r="E21" s="75"/>
      <c r="F21" s="61"/>
      <c r="G21" s="78"/>
      <c r="H21" s="79"/>
      <c r="I21" s="72"/>
      <c r="J21" s="58"/>
      <c r="K21" s="21"/>
    </row>
    <row r="22" spans="2:20" ht="12.75">
      <c r="B22" s="7">
        <v>4</v>
      </c>
      <c r="C22" s="12" t="s">
        <v>13</v>
      </c>
      <c r="D22" s="35" t="s">
        <v>61</v>
      </c>
      <c r="E22" s="74"/>
      <c r="F22" s="32"/>
      <c r="G22" s="77"/>
      <c r="H22" s="33"/>
      <c r="I22" s="71"/>
      <c r="J22" s="57"/>
      <c r="K22" s="20"/>
      <c r="N22" s="11"/>
      <c r="O22" s="11"/>
      <c r="P22" s="28"/>
      <c r="Q22" s="33"/>
      <c r="R22" s="32"/>
      <c r="S22" s="34"/>
      <c r="T22" s="23"/>
    </row>
    <row r="23" spans="2:20" ht="12.75">
      <c r="B23" s="7"/>
      <c r="C23" s="12" t="s">
        <v>29</v>
      </c>
      <c r="D23" s="22" t="s">
        <v>12</v>
      </c>
      <c r="E23" s="74">
        <v>130000</v>
      </c>
      <c r="F23" s="32">
        <f>SUM(E23*J23/100)</f>
        <v>97500</v>
      </c>
      <c r="G23" s="77">
        <v>0</v>
      </c>
      <c r="H23" s="33">
        <v>0</v>
      </c>
      <c r="I23" s="71">
        <f>SUM(F23-G23+H23)</f>
        <v>97500</v>
      </c>
      <c r="J23" s="57">
        <v>75</v>
      </c>
      <c r="K23" s="20" t="s">
        <v>19</v>
      </c>
      <c r="N23" s="11"/>
      <c r="O23" s="11"/>
      <c r="P23" s="28"/>
      <c r="Q23" s="33"/>
      <c r="R23" s="32"/>
      <c r="S23" s="34"/>
      <c r="T23" s="23"/>
    </row>
    <row r="24" spans="2:20" ht="12.75">
      <c r="B24" s="7"/>
      <c r="C24" s="12" t="s">
        <v>117</v>
      </c>
      <c r="D24" s="22"/>
      <c r="E24" s="74"/>
      <c r="F24" s="32"/>
      <c r="G24" s="77"/>
      <c r="H24" s="33"/>
      <c r="I24" s="71"/>
      <c r="J24" s="57"/>
      <c r="K24" s="20"/>
      <c r="L24" s="3"/>
      <c r="N24" s="11"/>
      <c r="O24" s="11"/>
      <c r="P24" s="28"/>
      <c r="Q24" s="33"/>
      <c r="R24" s="32"/>
      <c r="S24" s="34"/>
      <c r="T24" s="23"/>
    </row>
    <row r="25" spans="2:20" ht="12.75">
      <c r="B25" s="29"/>
      <c r="C25" s="13"/>
      <c r="D25" s="14"/>
      <c r="E25" s="75"/>
      <c r="F25" s="61"/>
      <c r="G25" s="78"/>
      <c r="H25" s="79"/>
      <c r="I25" s="72"/>
      <c r="J25" s="58"/>
      <c r="K25" s="21"/>
      <c r="N25" s="11"/>
      <c r="O25" s="11"/>
      <c r="P25" s="28"/>
      <c r="Q25" s="33"/>
      <c r="R25" s="32"/>
      <c r="S25" s="34"/>
      <c r="T25" s="23"/>
    </row>
    <row r="26" spans="2:20" ht="12.75">
      <c r="B26" s="7">
        <v>5</v>
      </c>
      <c r="C26" s="12" t="s">
        <v>14</v>
      </c>
      <c r="D26" s="35" t="s">
        <v>36</v>
      </c>
      <c r="E26" s="74"/>
      <c r="F26" s="32"/>
      <c r="G26" s="77"/>
      <c r="H26" s="33"/>
      <c r="I26" s="71"/>
      <c r="J26" s="57"/>
      <c r="K26" s="20"/>
      <c r="N26" s="11"/>
      <c r="O26" s="11"/>
      <c r="P26" s="28"/>
      <c r="Q26" s="33"/>
      <c r="R26" s="32"/>
      <c r="S26" s="34"/>
      <c r="T26" s="23"/>
    </row>
    <row r="27" spans="2:20" ht="12.75">
      <c r="B27" s="7"/>
      <c r="C27" s="12" t="s">
        <v>34</v>
      </c>
      <c r="D27" s="22" t="s">
        <v>62</v>
      </c>
      <c r="E27" s="74">
        <v>105000</v>
      </c>
      <c r="F27" s="32">
        <f>SUM(E27*J27/100)</f>
        <v>78750</v>
      </c>
      <c r="G27" s="77">
        <v>0</v>
      </c>
      <c r="H27" s="33">
        <v>0</v>
      </c>
      <c r="I27" s="71">
        <f>SUM(F27-G27+H27)</f>
        <v>78750</v>
      </c>
      <c r="J27" s="57">
        <v>75</v>
      </c>
      <c r="K27" s="20" t="s">
        <v>21</v>
      </c>
      <c r="N27" s="11"/>
      <c r="O27" s="11"/>
      <c r="P27" s="28"/>
      <c r="Q27" s="33"/>
      <c r="R27" s="32"/>
      <c r="S27" s="34"/>
      <c r="T27" s="23"/>
    </row>
    <row r="28" spans="2:20" ht="12.75">
      <c r="B28" s="7"/>
      <c r="C28" s="12" t="s">
        <v>35</v>
      </c>
      <c r="D28" s="22"/>
      <c r="E28" s="74"/>
      <c r="F28" s="32"/>
      <c r="G28" s="77"/>
      <c r="H28" s="33"/>
      <c r="I28" s="71"/>
      <c r="J28" s="57"/>
      <c r="K28" s="20"/>
      <c r="N28" s="11"/>
      <c r="O28" s="11"/>
      <c r="P28" s="28"/>
      <c r="Q28" s="33"/>
      <c r="R28" s="32"/>
      <c r="S28" s="34"/>
      <c r="T28" s="23"/>
    </row>
    <row r="29" spans="2:20" ht="12.75">
      <c r="B29" s="29"/>
      <c r="C29" s="13"/>
      <c r="D29" s="37"/>
      <c r="E29" s="75"/>
      <c r="F29" s="61"/>
      <c r="G29" s="78"/>
      <c r="H29" s="79"/>
      <c r="I29" s="72"/>
      <c r="J29" s="58"/>
      <c r="K29" s="21"/>
      <c r="N29" s="11"/>
      <c r="O29" s="11"/>
      <c r="P29" s="28"/>
      <c r="Q29" s="33"/>
      <c r="R29" s="32"/>
      <c r="S29" s="34"/>
      <c r="T29" s="23"/>
    </row>
    <row r="30" spans="2:11" ht="12.75">
      <c r="B30" s="7">
        <v>6</v>
      </c>
      <c r="C30" s="12" t="s">
        <v>18</v>
      </c>
      <c r="D30" s="35" t="s">
        <v>33</v>
      </c>
      <c r="E30" s="74"/>
      <c r="F30" s="32"/>
      <c r="G30" s="77"/>
      <c r="H30" s="33"/>
      <c r="I30" s="71"/>
      <c r="J30" s="57"/>
      <c r="K30" s="20"/>
    </row>
    <row r="31" spans="2:11" ht="12.75">
      <c r="B31" s="7"/>
      <c r="C31" s="12" t="s">
        <v>30</v>
      </c>
      <c r="D31" s="22" t="s">
        <v>16</v>
      </c>
      <c r="E31" s="74">
        <v>145203</v>
      </c>
      <c r="F31" s="32">
        <f>SUM(E31*J31/100)</f>
        <v>108902.25</v>
      </c>
      <c r="G31" s="77">
        <v>0</v>
      </c>
      <c r="H31" s="33">
        <v>0</v>
      </c>
      <c r="I31" s="71">
        <f>SUM(F31-G31+H31)</f>
        <v>108902.25</v>
      </c>
      <c r="J31" s="57">
        <v>75</v>
      </c>
      <c r="K31" s="20" t="s">
        <v>19</v>
      </c>
    </row>
    <row r="32" spans="2:11" ht="12.75">
      <c r="B32" s="7"/>
      <c r="C32" s="12" t="s">
        <v>31</v>
      </c>
      <c r="D32" s="22" t="s">
        <v>12</v>
      </c>
      <c r="E32" s="74">
        <v>672564</v>
      </c>
      <c r="F32" s="32">
        <f>SUM(E32*J32/100)</f>
        <v>504423</v>
      </c>
      <c r="G32" s="77">
        <v>0</v>
      </c>
      <c r="H32" s="33">
        <v>0</v>
      </c>
      <c r="I32" s="71">
        <f>SUM(F32-G32+H32)</f>
        <v>504423</v>
      </c>
      <c r="J32" s="57">
        <v>75</v>
      </c>
      <c r="K32" s="20" t="s">
        <v>19</v>
      </c>
    </row>
    <row r="33" spans="2:11" ht="12.75">
      <c r="B33" s="7"/>
      <c r="C33" s="12" t="s">
        <v>32</v>
      </c>
      <c r="D33" s="22" t="s">
        <v>17</v>
      </c>
      <c r="E33" s="74">
        <v>67718</v>
      </c>
      <c r="F33" s="32">
        <f>SUM(E33*J33/100)</f>
        <v>50788.5</v>
      </c>
      <c r="G33" s="77">
        <v>0</v>
      </c>
      <c r="H33" s="33">
        <v>0</v>
      </c>
      <c r="I33" s="71">
        <f>SUM(F33-G33+H33)</f>
        <v>50788.5</v>
      </c>
      <c r="J33" s="57">
        <v>75</v>
      </c>
      <c r="K33" s="39" t="s">
        <v>20</v>
      </c>
    </row>
    <row r="34" spans="2:11" ht="12.75">
      <c r="B34" s="29"/>
      <c r="C34" s="36"/>
      <c r="D34" s="24"/>
      <c r="E34" s="75"/>
      <c r="F34" s="62"/>
      <c r="G34" s="78"/>
      <c r="H34" s="79"/>
      <c r="I34" s="72"/>
      <c r="J34" s="58"/>
      <c r="K34" s="21"/>
    </row>
    <row r="35" spans="2:11" ht="12.75">
      <c r="B35" s="44">
        <v>7</v>
      </c>
      <c r="C35" s="45" t="s">
        <v>24</v>
      </c>
      <c r="D35" s="46" t="s">
        <v>65</v>
      </c>
      <c r="E35" s="74"/>
      <c r="F35" s="32"/>
      <c r="G35" s="77"/>
      <c r="H35" s="33"/>
      <c r="I35" s="71"/>
      <c r="J35" s="57"/>
      <c r="K35" s="20"/>
    </row>
    <row r="36" spans="2:11" ht="12.75">
      <c r="B36" s="44"/>
      <c r="C36" s="45" t="s">
        <v>63</v>
      </c>
      <c r="D36" s="59" t="s">
        <v>67</v>
      </c>
      <c r="E36" s="74">
        <v>80000</v>
      </c>
      <c r="F36" s="32">
        <f>SUM(E36*J36/100)</f>
        <v>60000</v>
      </c>
      <c r="G36" s="77">
        <v>0</v>
      </c>
      <c r="H36" s="33">
        <v>0</v>
      </c>
      <c r="I36" s="71">
        <f>SUM(F36-G36+H36)</f>
        <v>60000</v>
      </c>
      <c r="J36" s="57">
        <v>75</v>
      </c>
      <c r="K36" s="20" t="s">
        <v>21</v>
      </c>
    </row>
    <row r="37" spans="2:11" ht="12.75">
      <c r="B37" s="44"/>
      <c r="C37" s="45" t="s">
        <v>64</v>
      </c>
      <c r="D37" s="47"/>
      <c r="E37" s="74"/>
      <c r="F37" s="32"/>
      <c r="G37" s="77"/>
      <c r="H37" s="33"/>
      <c r="I37" s="71"/>
      <c r="J37" s="57"/>
      <c r="K37" s="20"/>
    </row>
    <row r="38" spans="2:11" ht="12.75">
      <c r="B38" s="29"/>
      <c r="C38" s="13"/>
      <c r="D38" s="48"/>
      <c r="E38" s="75"/>
      <c r="F38" s="61"/>
      <c r="G38" s="78"/>
      <c r="H38" s="79"/>
      <c r="I38" s="72"/>
      <c r="J38" s="58"/>
      <c r="K38" s="21"/>
    </row>
    <row r="39" spans="2:11" ht="12.75">
      <c r="B39" s="7">
        <v>8</v>
      </c>
      <c r="C39" s="12" t="s">
        <v>44</v>
      </c>
      <c r="D39" s="31" t="s">
        <v>47</v>
      </c>
      <c r="E39" s="74"/>
      <c r="F39" s="32"/>
      <c r="G39" s="77"/>
      <c r="H39" s="33"/>
      <c r="I39" s="71"/>
      <c r="J39" s="57"/>
      <c r="K39" s="20"/>
    </row>
    <row r="40" spans="2:11" ht="12.75">
      <c r="B40" s="7"/>
      <c r="C40" s="12" t="s">
        <v>45</v>
      </c>
      <c r="D40" s="11" t="s">
        <v>68</v>
      </c>
      <c r="E40" s="74">
        <v>60000</v>
      </c>
      <c r="F40" s="32">
        <f>SUM(E40*J40/100)</f>
        <v>45000</v>
      </c>
      <c r="G40" s="77">
        <v>0</v>
      </c>
      <c r="H40" s="33">
        <v>0</v>
      </c>
      <c r="I40" s="71">
        <f>SUM(F40-G40+H40)</f>
        <v>45000</v>
      </c>
      <c r="J40" s="57">
        <v>75</v>
      </c>
      <c r="K40" s="20" t="s">
        <v>20</v>
      </c>
    </row>
    <row r="41" spans="2:11" ht="12.75">
      <c r="B41" s="30"/>
      <c r="C41" s="14" t="s">
        <v>46</v>
      </c>
      <c r="D41" s="13"/>
      <c r="E41" s="75"/>
      <c r="F41" s="61"/>
      <c r="G41" s="78"/>
      <c r="H41" s="79"/>
      <c r="I41" s="72"/>
      <c r="J41" s="58"/>
      <c r="K41" s="21"/>
    </row>
    <row r="42" spans="2:11" ht="12.75">
      <c r="B42" s="7">
        <v>9</v>
      </c>
      <c r="C42" s="12" t="s">
        <v>24</v>
      </c>
      <c r="D42" s="31" t="s">
        <v>71</v>
      </c>
      <c r="E42" s="74"/>
      <c r="F42" s="32"/>
      <c r="G42" s="77"/>
      <c r="H42" s="33"/>
      <c r="I42" s="71"/>
      <c r="J42" s="57"/>
      <c r="K42" s="20"/>
    </row>
    <row r="43" spans="2:11" ht="12.75">
      <c r="B43" s="7"/>
      <c r="C43" s="12" t="s">
        <v>69</v>
      </c>
      <c r="D43" s="11" t="s">
        <v>72</v>
      </c>
      <c r="E43" s="74">
        <v>8000</v>
      </c>
      <c r="F43" s="32">
        <f>SUM(E43*J43/100)</f>
        <v>6000</v>
      </c>
      <c r="G43" s="77">
        <v>0</v>
      </c>
      <c r="H43" s="33">
        <v>0</v>
      </c>
      <c r="I43" s="71">
        <f>SUM(F43-G43+H43)</f>
        <v>6000</v>
      </c>
      <c r="J43" s="57">
        <v>75</v>
      </c>
      <c r="K43" s="20" t="s">
        <v>21</v>
      </c>
    </row>
    <row r="44" spans="2:11" ht="12.75">
      <c r="B44" s="7"/>
      <c r="C44" s="12" t="s">
        <v>70</v>
      </c>
      <c r="D44" s="11" t="s">
        <v>73</v>
      </c>
      <c r="E44" s="74">
        <v>28000</v>
      </c>
      <c r="F44" s="32">
        <f>SUM(E44*J44/100)</f>
        <v>21000</v>
      </c>
      <c r="G44" s="77">
        <v>0</v>
      </c>
      <c r="H44" s="33">
        <v>0</v>
      </c>
      <c r="I44" s="71">
        <f>SUM(F44-G44+H44)</f>
        <v>21000</v>
      </c>
      <c r="J44" s="57">
        <v>75</v>
      </c>
      <c r="K44" s="20" t="s">
        <v>21</v>
      </c>
    </row>
    <row r="45" spans="2:11" ht="12.75">
      <c r="B45" s="29"/>
      <c r="C45" s="13"/>
      <c r="D45" s="14"/>
      <c r="E45" s="75"/>
      <c r="F45" s="61"/>
      <c r="G45" s="78"/>
      <c r="H45" s="79"/>
      <c r="I45" s="72"/>
      <c r="J45" s="58"/>
      <c r="K45" s="21"/>
    </row>
    <row r="46" spans="2:11" ht="12.75">
      <c r="B46" s="7">
        <v>10</v>
      </c>
      <c r="C46" s="12" t="s">
        <v>74</v>
      </c>
      <c r="D46" s="35" t="s">
        <v>78</v>
      </c>
      <c r="E46" s="74"/>
      <c r="F46" s="32"/>
      <c r="G46" s="77"/>
      <c r="H46" s="33"/>
      <c r="I46" s="71"/>
      <c r="J46" s="57"/>
      <c r="K46" s="20"/>
    </row>
    <row r="47" spans="2:11" ht="12.75">
      <c r="B47" s="7"/>
      <c r="C47" s="12" t="s">
        <v>75</v>
      </c>
      <c r="D47" s="22" t="s">
        <v>79</v>
      </c>
      <c r="E47" s="74">
        <v>41195</v>
      </c>
      <c r="F47" s="32">
        <f>SUM(E47*J47/100)</f>
        <v>30896.25</v>
      </c>
      <c r="G47" s="77">
        <v>0</v>
      </c>
      <c r="H47" s="33">
        <v>0</v>
      </c>
      <c r="I47" s="71">
        <f>SUM(F47-G47+H47)</f>
        <v>30896.25</v>
      </c>
      <c r="J47" s="57">
        <v>75</v>
      </c>
      <c r="K47" s="20" t="s">
        <v>21</v>
      </c>
    </row>
    <row r="48" spans="2:11" ht="12.75">
      <c r="B48" s="7"/>
      <c r="C48" s="12" t="s">
        <v>76</v>
      </c>
      <c r="D48" s="22" t="s">
        <v>80</v>
      </c>
      <c r="E48" s="74">
        <v>58525</v>
      </c>
      <c r="F48" s="32">
        <f>SUM(E48*J48/100)</f>
        <v>43893.75</v>
      </c>
      <c r="G48" s="77">
        <v>0</v>
      </c>
      <c r="H48" s="33">
        <v>0</v>
      </c>
      <c r="I48" s="71">
        <f>SUM(F48-G48+H48)</f>
        <v>43893.75</v>
      </c>
      <c r="J48" s="57">
        <v>75</v>
      </c>
      <c r="K48" s="20" t="s">
        <v>21</v>
      </c>
    </row>
    <row r="49" spans="2:11" ht="12.75">
      <c r="B49" s="7"/>
      <c r="C49" s="12" t="s">
        <v>77</v>
      </c>
      <c r="D49" s="22"/>
      <c r="E49" s="74"/>
      <c r="F49" s="32"/>
      <c r="G49" s="77"/>
      <c r="H49" s="33"/>
      <c r="I49" s="71"/>
      <c r="J49" s="57"/>
      <c r="K49" s="20"/>
    </row>
    <row r="50" spans="2:11" ht="12.75">
      <c r="B50" s="29"/>
      <c r="C50" s="13"/>
      <c r="D50" s="24"/>
      <c r="E50" s="75"/>
      <c r="F50" s="61"/>
      <c r="G50" s="78"/>
      <c r="H50" s="79"/>
      <c r="I50" s="72"/>
      <c r="J50" s="58"/>
      <c r="K50" s="21"/>
    </row>
    <row r="51" spans="2:11" ht="12.75">
      <c r="B51" s="7">
        <v>11</v>
      </c>
      <c r="C51" s="12" t="s">
        <v>13</v>
      </c>
      <c r="D51" s="35" t="s">
        <v>83</v>
      </c>
      <c r="E51" s="74"/>
      <c r="F51" s="32"/>
      <c r="G51" s="77"/>
      <c r="H51" s="33"/>
      <c r="I51" s="71"/>
      <c r="J51" s="57"/>
      <c r="K51" s="20"/>
    </row>
    <row r="52" spans="2:11" ht="12.75">
      <c r="B52" s="7"/>
      <c r="C52" s="12" t="s">
        <v>81</v>
      </c>
      <c r="D52" s="22" t="s">
        <v>84</v>
      </c>
      <c r="E52" s="74">
        <v>45000</v>
      </c>
      <c r="F52" s="32">
        <f>SUM(E52*J52/100)</f>
        <v>33750</v>
      </c>
      <c r="G52" s="77">
        <v>0</v>
      </c>
      <c r="H52" s="33">
        <v>0</v>
      </c>
      <c r="I52" s="71">
        <f>SUM(F52-G52+H52)</f>
        <v>33750</v>
      </c>
      <c r="J52" s="57">
        <v>75</v>
      </c>
      <c r="K52" s="20" t="s">
        <v>21</v>
      </c>
    </row>
    <row r="53" spans="2:11" ht="12.75">
      <c r="B53" s="7"/>
      <c r="C53" s="12" t="s">
        <v>82</v>
      </c>
      <c r="D53" s="22"/>
      <c r="E53" s="74"/>
      <c r="F53" s="32"/>
      <c r="G53" s="77"/>
      <c r="H53" s="33"/>
      <c r="I53" s="71"/>
      <c r="J53" s="57"/>
      <c r="K53" s="20"/>
    </row>
    <row r="54" spans="2:11" ht="12.75">
      <c r="B54" s="29"/>
      <c r="C54" s="13"/>
      <c r="D54" s="24"/>
      <c r="E54" s="75"/>
      <c r="F54" s="61"/>
      <c r="G54" s="78"/>
      <c r="H54" s="79"/>
      <c r="I54" s="72"/>
      <c r="J54" s="58"/>
      <c r="K54" s="21"/>
    </row>
    <row r="55" spans="2:11" ht="12.75">
      <c r="B55" s="7">
        <v>12</v>
      </c>
      <c r="C55" s="12" t="s">
        <v>66</v>
      </c>
      <c r="D55" s="41" t="s">
        <v>48</v>
      </c>
      <c r="E55" s="74"/>
      <c r="F55" s="32"/>
      <c r="G55" s="77"/>
      <c r="H55" s="33"/>
      <c r="I55" s="71"/>
      <c r="J55" s="57"/>
      <c r="K55" s="20"/>
    </row>
    <row r="56" spans="2:11" ht="12.75">
      <c r="B56" s="7"/>
      <c r="C56" s="12" t="s">
        <v>43</v>
      </c>
      <c r="D56" s="35" t="s">
        <v>49</v>
      </c>
      <c r="E56" s="74"/>
      <c r="F56" s="32"/>
      <c r="G56" s="77"/>
      <c r="H56" s="33"/>
      <c r="I56" s="71"/>
      <c r="J56" s="57"/>
      <c r="K56" s="20"/>
    </row>
    <row r="57" spans="2:11" ht="12.75">
      <c r="B57" s="7"/>
      <c r="C57" s="12"/>
      <c r="D57" s="35" t="s">
        <v>118</v>
      </c>
      <c r="E57" s="74" t="s">
        <v>100</v>
      </c>
      <c r="F57" s="32"/>
      <c r="G57" s="77"/>
      <c r="H57" s="33"/>
      <c r="I57" s="71"/>
      <c r="J57" s="57"/>
      <c r="K57" s="39"/>
    </row>
    <row r="58" spans="2:11" ht="12.75">
      <c r="B58" s="7"/>
      <c r="C58" s="12"/>
      <c r="D58" s="22" t="s">
        <v>15</v>
      </c>
      <c r="E58" s="74">
        <v>460000</v>
      </c>
      <c r="F58" s="32">
        <f>SUM(E58*J58/100)</f>
        <v>345000</v>
      </c>
      <c r="G58" s="77">
        <v>136145.61</v>
      </c>
      <c r="H58" s="33">
        <v>202500</v>
      </c>
      <c r="I58" s="71">
        <f>SUM(F58-G58+H58)</f>
        <v>411354.39</v>
      </c>
      <c r="J58" s="57">
        <v>75</v>
      </c>
      <c r="K58" s="20" t="s">
        <v>21</v>
      </c>
    </row>
    <row r="59" spans="2:11" ht="12.75">
      <c r="B59" s="29"/>
      <c r="C59" s="13"/>
      <c r="D59" s="24"/>
      <c r="E59" s="75"/>
      <c r="F59" s="61"/>
      <c r="G59" s="78" t="s">
        <v>107</v>
      </c>
      <c r="H59" s="79"/>
      <c r="I59" s="72"/>
      <c r="J59" s="58"/>
      <c r="K59" s="21"/>
    </row>
    <row r="60" spans="2:11" ht="12.75">
      <c r="B60" s="7">
        <v>13</v>
      </c>
      <c r="C60" s="12" t="s">
        <v>14</v>
      </c>
      <c r="D60" s="35" t="s">
        <v>87</v>
      </c>
      <c r="E60" s="74"/>
      <c r="F60" s="32"/>
      <c r="G60" s="77"/>
      <c r="H60" s="33"/>
      <c r="I60" s="71"/>
      <c r="J60" s="57"/>
      <c r="K60" s="20"/>
    </row>
    <row r="61" spans="2:11" ht="12.75">
      <c r="B61" s="7"/>
      <c r="C61" s="12" t="s">
        <v>85</v>
      </c>
      <c r="D61" s="22" t="s">
        <v>88</v>
      </c>
      <c r="E61" s="74">
        <v>70000</v>
      </c>
      <c r="F61" s="32">
        <f>SUM(E61*J61/100)</f>
        <v>52500</v>
      </c>
      <c r="G61" s="77">
        <v>0</v>
      </c>
      <c r="H61" s="33">
        <v>0</v>
      </c>
      <c r="I61" s="71">
        <f>SUM(F61-G61+H61)</f>
        <v>52500</v>
      </c>
      <c r="J61" s="57">
        <v>75</v>
      </c>
      <c r="K61" s="20" t="s">
        <v>21</v>
      </c>
    </row>
    <row r="62" spans="2:11" ht="12.75">
      <c r="B62" s="7"/>
      <c r="C62" s="12" t="s">
        <v>86</v>
      </c>
      <c r="D62" s="22"/>
      <c r="E62" s="74"/>
      <c r="F62" s="32"/>
      <c r="G62" s="77"/>
      <c r="H62" s="33"/>
      <c r="I62" s="71"/>
      <c r="J62" s="57"/>
      <c r="K62" s="20"/>
    </row>
    <row r="63" spans="2:11" ht="12.75">
      <c r="B63" s="29"/>
      <c r="C63" s="13"/>
      <c r="D63" s="24"/>
      <c r="E63" s="75"/>
      <c r="F63" s="61"/>
      <c r="G63" s="78"/>
      <c r="H63" s="79"/>
      <c r="I63" s="72"/>
      <c r="J63" s="58"/>
      <c r="K63" s="21"/>
    </row>
    <row r="64" spans="2:11" ht="12.75">
      <c r="B64" s="7">
        <v>14</v>
      </c>
      <c r="C64" s="12" t="s">
        <v>37</v>
      </c>
      <c r="D64" s="35" t="s">
        <v>38</v>
      </c>
      <c r="E64" s="74"/>
      <c r="F64" s="32"/>
      <c r="G64" s="77"/>
      <c r="H64" s="33"/>
      <c r="I64" s="71"/>
      <c r="J64" s="57"/>
      <c r="K64" s="20"/>
    </row>
    <row r="65" spans="2:11" ht="12.75">
      <c r="B65" s="7"/>
      <c r="C65" s="12" t="s">
        <v>52</v>
      </c>
      <c r="D65" s="22" t="s">
        <v>12</v>
      </c>
      <c r="E65" s="74">
        <v>664355</v>
      </c>
      <c r="F65" s="32">
        <f>SUM(E65*J65/100)</f>
        <v>498266.25</v>
      </c>
      <c r="G65" s="77">
        <v>0</v>
      </c>
      <c r="H65" s="33">
        <v>0</v>
      </c>
      <c r="I65" s="71">
        <f>SUM(F65-G65+H65)</f>
        <v>498266.25</v>
      </c>
      <c r="J65" s="57">
        <v>75</v>
      </c>
      <c r="K65" s="20" t="s">
        <v>19</v>
      </c>
    </row>
    <row r="66" spans="2:11" ht="12.75">
      <c r="B66" s="7"/>
      <c r="C66" s="12" t="s">
        <v>40</v>
      </c>
      <c r="D66" s="22" t="s">
        <v>89</v>
      </c>
      <c r="E66" s="74">
        <v>105935</v>
      </c>
      <c r="F66" s="32">
        <f>SUM(E66*J66/100)</f>
        <v>79451.25</v>
      </c>
      <c r="G66" s="77">
        <v>0</v>
      </c>
      <c r="H66" s="33">
        <v>0</v>
      </c>
      <c r="I66" s="71">
        <f>SUM(F66-G66+H66)</f>
        <v>79451.25</v>
      </c>
      <c r="J66" s="57">
        <v>75</v>
      </c>
      <c r="K66" s="20" t="s">
        <v>20</v>
      </c>
    </row>
    <row r="67" spans="2:11" ht="12.75">
      <c r="B67" s="29"/>
      <c r="C67" s="13"/>
      <c r="D67" s="24"/>
      <c r="E67" s="75"/>
      <c r="F67" s="61"/>
      <c r="G67" s="78"/>
      <c r="H67" s="79"/>
      <c r="I67" s="72"/>
      <c r="J67" s="58"/>
      <c r="K67" s="21"/>
    </row>
    <row r="68" spans="2:11" ht="12.75">
      <c r="B68" s="7">
        <v>15</v>
      </c>
      <c r="C68" s="12" t="s">
        <v>39</v>
      </c>
      <c r="D68" s="35" t="s">
        <v>91</v>
      </c>
      <c r="E68" s="74"/>
      <c r="F68" s="32"/>
      <c r="G68" s="77"/>
      <c r="H68" s="33"/>
      <c r="I68" s="71"/>
      <c r="J68" s="57"/>
      <c r="K68" s="20"/>
    </row>
    <row r="69" spans="2:11" ht="12.75">
      <c r="B69" s="7"/>
      <c r="C69" s="12" t="s">
        <v>119</v>
      </c>
      <c r="D69" s="35" t="s">
        <v>92</v>
      </c>
      <c r="E69" s="74"/>
      <c r="F69" s="32"/>
      <c r="G69" s="77"/>
      <c r="H69" s="33"/>
      <c r="I69" s="71"/>
      <c r="J69" s="57"/>
      <c r="K69" s="20"/>
    </row>
    <row r="70" spans="2:11" ht="12.75">
      <c r="B70" s="7"/>
      <c r="C70" s="12" t="s">
        <v>51</v>
      </c>
      <c r="D70" s="22" t="s">
        <v>90</v>
      </c>
      <c r="E70" s="74">
        <v>530000</v>
      </c>
      <c r="F70" s="32">
        <f>SUM(E70*J70/100)</f>
        <v>397500</v>
      </c>
      <c r="G70" s="77">
        <v>0</v>
      </c>
      <c r="H70" s="33">
        <v>0</v>
      </c>
      <c r="I70" s="71">
        <f>SUM(F70-G70+H70)</f>
        <v>397500</v>
      </c>
      <c r="J70" s="57">
        <v>75</v>
      </c>
      <c r="K70" s="20" t="s">
        <v>21</v>
      </c>
    </row>
    <row r="71" spans="2:11" ht="12.75">
      <c r="B71" s="7"/>
      <c r="C71" s="12" t="s">
        <v>42</v>
      </c>
      <c r="D71" s="22"/>
      <c r="E71" s="74"/>
      <c r="F71" s="32"/>
      <c r="G71" s="77"/>
      <c r="H71" s="33"/>
      <c r="I71" s="71"/>
      <c r="J71" s="57"/>
      <c r="K71" s="20"/>
    </row>
    <row r="72" spans="2:11" ht="12.75">
      <c r="B72" s="30"/>
      <c r="C72" s="13"/>
      <c r="D72" s="24"/>
      <c r="E72" s="75"/>
      <c r="F72" s="61"/>
      <c r="G72" s="78"/>
      <c r="H72" s="79"/>
      <c r="I72" s="72"/>
      <c r="J72" s="58"/>
      <c r="K72" s="21"/>
    </row>
    <row r="73" spans="2:11" ht="12.75">
      <c r="B73" s="7">
        <v>16</v>
      </c>
      <c r="C73" s="12" t="s">
        <v>93</v>
      </c>
      <c r="D73" s="35" t="s">
        <v>41</v>
      </c>
      <c r="E73" s="74"/>
      <c r="F73" s="32"/>
      <c r="G73" s="77"/>
      <c r="H73" s="33"/>
      <c r="I73" s="71"/>
      <c r="J73" s="57"/>
      <c r="K73" s="20"/>
    </row>
    <row r="74" spans="2:11" ht="12.75">
      <c r="B74" s="7"/>
      <c r="C74" s="12" t="s">
        <v>94</v>
      </c>
      <c r="D74" s="22" t="s">
        <v>96</v>
      </c>
      <c r="E74" s="74">
        <v>182839</v>
      </c>
      <c r="F74" s="32">
        <f>SUM(E74*J74/100)</f>
        <v>137129.25</v>
      </c>
      <c r="G74" s="77">
        <v>137129.25</v>
      </c>
      <c r="H74" s="33">
        <v>0</v>
      </c>
      <c r="I74" s="71">
        <f>SUM(F74-G74+H74)</f>
        <v>0</v>
      </c>
      <c r="J74" s="57">
        <v>75</v>
      </c>
      <c r="K74" s="20" t="s">
        <v>21</v>
      </c>
    </row>
    <row r="75" spans="2:11" ht="12.75">
      <c r="B75" s="7"/>
      <c r="C75" s="12" t="s">
        <v>95</v>
      </c>
      <c r="D75" s="22"/>
      <c r="E75" s="74"/>
      <c r="F75" s="32"/>
      <c r="G75" s="77"/>
      <c r="H75" s="33"/>
      <c r="I75" s="71"/>
      <c r="J75" s="57"/>
      <c r="K75" s="20"/>
    </row>
    <row r="76" spans="2:11" ht="12.75">
      <c r="B76" s="29"/>
      <c r="C76" s="13"/>
      <c r="D76" s="24"/>
      <c r="E76" s="75"/>
      <c r="F76" s="61"/>
      <c r="G76" s="78"/>
      <c r="H76" s="79"/>
      <c r="I76" s="72"/>
      <c r="J76" s="58"/>
      <c r="K76" s="21"/>
    </row>
    <row r="77" spans="2:11" ht="12.75">
      <c r="B77" s="7">
        <v>17</v>
      </c>
      <c r="C77" s="12" t="s">
        <v>24</v>
      </c>
      <c r="D77" s="35" t="s">
        <v>98</v>
      </c>
      <c r="E77" s="74"/>
      <c r="F77" s="32"/>
      <c r="G77" s="77"/>
      <c r="H77" s="33"/>
      <c r="I77" s="71"/>
      <c r="J77" s="57"/>
      <c r="K77" s="20"/>
    </row>
    <row r="78" spans="2:11" ht="12.75">
      <c r="B78" s="7"/>
      <c r="C78" s="12" t="s">
        <v>99</v>
      </c>
      <c r="D78" s="22" t="s">
        <v>106</v>
      </c>
      <c r="E78" s="74">
        <v>16500</v>
      </c>
      <c r="F78" s="32">
        <v>0</v>
      </c>
      <c r="G78" s="77">
        <v>0</v>
      </c>
      <c r="H78" s="33">
        <v>12375</v>
      </c>
      <c r="I78" s="71">
        <f>SUM(F78-G78+H78)</f>
        <v>12375</v>
      </c>
      <c r="J78" s="57">
        <v>75</v>
      </c>
      <c r="K78" s="39" t="s">
        <v>21</v>
      </c>
    </row>
    <row r="79" spans="2:11" ht="12.75">
      <c r="B79" s="7"/>
      <c r="C79" s="12" t="s">
        <v>97</v>
      </c>
      <c r="D79" s="22"/>
      <c r="E79" s="74"/>
      <c r="F79" s="32"/>
      <c r="G79" s="77"/>
      <c r="H79" s="33"/>
      <c r="I79" s="71"/>
      <c r="J79" s="57"/>
      <c r="K79" s="20"/>
    </row>
    <row r="80" spans="2:11" ht="12.75">
      <c r="B80" s="29"/>
      <c r="C80" s="13"/>
      <c r="D80" s="24"/>
      <c r="E80" s="75"/>
      <c r="F80" s="61"/>
      <c r="G80" s="78"/>
      <c r="H80" s="79"/>
      <c r="I80" s="72"/>
      <c r="J80" s="58"/>
      <c r="K80" s="21"/>
    </row>
    <row r="81" spans="2:11" ht="12.75">
      <c r="B81" s="7">
        <v>18</v>
      </c>
      <c r="C81" s="12" t="s">
        <v>24</v>
      </c>
      <c r="D81" s="35" t="s">
        <v>109</v>
      </c>
      <c r="E81" s="74"/>
      <c r="F81" s="32"/>
      <c r="G81" s="77"/>
      <c r="H81" s="33"/>
      <c r="I81" s="71"/>
      <c r="J81" s="57"/>
      <c r="K81" s="20"/>
    </row>
    <row r="82" spans="2:11" ht="12.75">
      <c r="B82" s="7"/>
      <c r="C82" s="12" t="s">
        <v>120</v>
      </c>
      <c r="D82" s="22" t="s">
        <v>110</v>
      </c>
      <c r="E82" s="74">
        <v>35000</v>
      </c>
      <c r="F82" s="32">
        <v>0</v>
      </c>
      <c r="G82" s="77">
        <v>0</v>
      </c>
      <c r="H82" s="33">
        <v>26250</v>
      </c>
      <c r="I82" s="71">
        <v>26250</v>
      </c>
      <c r="J82" s="57">
        <v>75</v>
      </c>
      <c r="K82" s="20" t="s">
        <v>21</v>
      </c>
    </row>
    <row r="83" spans="2:11" ht="12.75">
      <c r="B83" s="7"/>
      <c r="C83" s="12" t="s">
        <v>111</v>
      </c>
      <c r="D83" s="22"/>
      <c r="E83" s="74"/>
      <c r="F83" s="32"/>
      <c r="G83" s="77"/>
      <c r="H83" s="33"/>
      <c r="I83" s="71"/>
      <c r="J83" s="57"/>
      <c r="K83" s="20"/>
    </row>
    <row r="84" spans="2:11" ht="13.5" thickBot="1">
      <c r="B84" s="29"/>
      <c r="C84" s="13"/>
      <c r="D84" s="24"/>
      <c r="E84" s="75"/>
      <c r="F84" s="61"/>
      <c r="G84" s="80"/>
      <c r="H84" s="79"/>
      <c r="I84" s="73"/>
      <c r="J84" s="58"/>
      <c r="K84" s="21"/>
    </row>
    <row r="85" spans="2:11" ht="13.5" thickBot="1">
      <c r="B85" s="15"/>
      <c r="C85" s="13"/>
      <c r="D85" s="14"/>
      <c r="E85" s="76">
        <f>SUM(E10:E84)</f>
        <v>3784834</v>
      </c>
      <c r="F85" s="60">
        <f>SUM(F10:F84)</f>
        <v>2800000.5</v>
      </c>
      <c r="G85" s="60">
        <f>SUM(G10:G84)</f>
        <v>273275.61</v>
      </c>
      <c r="H85" s="60">
        <f>SUM(H10:H84)</f>
        <v>241125</v>
      </c>
      <c r="I85" s="60">
        <f>SUM(I10:I84)</f>
        <v>2767849.89</v>
      </c>
      <c r="J85" s="40"/>
      <c r="K85" s="21"/>
    </row>
    <row r="86" ht="12.75">
      <c r="D86" s="38"/>
    </row>
  </sheetData>
  <mergeCells count="3">
    <mergeCell ref="C5:D5"/>
    <mergeCell ref="E5:J5"/>
    <mergeCell ref="C4:E4"/>
  </mergeCells>
  <printOptions/>
  <pageMargins left="0.1968503937007874" right="0" top="0.3937007874015748" bottom="0.3937007874015748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ewaani</cp:lastModifiedBy>
  <cp:lastPrinted>2015-10-13T06:58:41Z</cp:lastPrinted>
  <dcterms:created xsi:type="dcterms:W3CDTF">2006-01-17T09:51:46Z</dcterms:created>
  <dcterms:modified xsi:type="dcterms:W3CDTF">2015-10-30T07:52:54Z</dcterms:modified>
  <cp:category/>
  <cp:version/>
  <cp:contentType/>
  <cp:contentStatus/>
</cp:coreProperties>
</file>