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Wzór rozliczenia dla Dysponenta" sheetId="1" r:id="rId1"/>
  </sheets>
  <definedNames>
    <definedName name="_xlnm.Print_Area" localSheetId="0">'Wzór rozliczenia dla Dysponenta'!$A$1:$P$63</definedName>
  </definedNames>
  <calcPr fullCalcOnLoad="1"/>
</workbook>
</file>

<file path=xl/sharedStrings.xml><?xml version="1.0" encoding="utf-8"?>
<sst xmlns="http://schemas.openxmlformats.org/spreadsheetml/2006/main" count="117" uniqueCount="85">
  <si>
    <t>koszty bezpośrednie</t>
  </si>
  <si>
    <t>Pierwotna Wartość Wskazania</t>
  </si>
  <si>
    <t>Wartość</t>
  </si>
  <si>
    <t>…</t>
  </si>
  <si>
    <t xml:space="preserve">Data   wystawienia </t>
  </si>
  <si>
    <t>Nr faktury</t>
  </si>
  <si>
    <t xml:space="preserve">Wartość brutto faktury </t>
  </si>
  <si>
    <t>Data opłacenia faktury</t>
  </si>
  <si>
    <t>Wartość netto faktury</t>
  </si>
  <si>
    <t>Razem</t>
  </si>
  <si>
    <t>5 + 6 + 7</t>
  </si>
  <si>
    <t>2 + 3</t>
  </si>
  <si>
    <t>Rok</t>
  </si>
  <si>
    <t>Koszty poniesione przez Spółkę, w tym:</t>
  </si>
  <si>
    <t>koszty     pośrednie</t>
  </si>
  <si>
    <r>
      <rPr>
        <b/>
        <sz val="14"/>
        <color indexed="8"/>
        <rFont val="Calibri"/>
        <family val="2"/>
      </rPr>
      <t>Tabela II.B.</t>
    </r>
    <r>
      <rPr>
        <sz val="14"/>
        <color indexed="8"/>
        <rFont val="Calibri"/>
        <family val="2"/>
      </rPr>
      <t xml:space="preserve"> Rozliczenie wynagrodzenia pobranego</t>
    </r>
  </si>
  <si>
    <r>
      <rPr>
        <b/>
        <sz val="14"/>
        <color indexed="8"/>
        <rFont val="Calibri"/>
        <family val="2"/>
      </rPr>
      <t>Tabela I.A.</t>
    </r>
    <r>
      <rPr>
        <sz val="14"/>
        <color indexed="8"/>
        <rFont val="Calibri"/>
        <family val="2"/>
      </rPr>
      <t xml:space="preserve"> Szacowane wynagrodzenie maksymalne Spółki</t>
    </r>
  </si>
  <si>
    <t>Kwartały</t>
  </si>
  <si>
    <t>I kwartał</t>
  </si>
  <si>
    <t>III kwartał</t>
  </si>
  <si>
    <t>IV Kwartał</t>
  </si>
  <si>
    <r>
      <t>RAZEM (</t>
    </r>
    <r>
      <rPr>
        <sz val="11"/>
        <color theme="1"/>
        <rFont val="Calibri"/>
        <family val="2"/>
      </rPr>
      <t>w całym okresie realizacji Zadania Inwestycyjnego</t>
    </r>
    <r>
      <rPr>
        <b/>
        <sz val="11"/>
        <color indexed="8"/>
        <rFont val="Calibri"/>
        <family val="2"/>
      </rPr>
      <t>):</t>
    </r>
  </si>
  <si>
    <t>Data           wskazania</t>
  </si>
  <si>
    <t>Koszt realizacji Zadania Inwestycyjnego, w tym:</t>
  </si>
  <si>
    <t>II kwartał</t>
  </si>
  <si>
    <t>Data wskazania:</t>
  </si>
  <si>
    <t>...</t>
  </si>
  <si>
    <t>I. Wynagrodzenie szacowane</t>
  </si>
  <si>
    <t>I Aktualizacja Wartości Wskazania</t>
  </si>
  <si>
    <t>II Aktualizacja Wartości Wskazania</t>
  </si>
  <si>
    <t>...*</t>
  </si>
  <si>
    <t>* Należy wpisać wszystkie aktualizacje Wartości Wskazania</t>
  </si>
  <si>
    <r>
      <t xml:space="preserve">8 x </t>
    </r>
    <r>
      <rPr>
        <i/>
        <sz val="11"/>
        <color indexed="8"/>
        <rFont val="Calibri"/>
        <family val="2"/>
      </rPr>
      <t>100/105</t>
    </r>
  </si>
  <si>
    <t>Kwota</t>
  </si>
  <si>
    <r>
      <t xml:space="preserve">8 x </t>
    </r>
    <r>
      <rPr>
        <i/>
        <sz val="12"/>
        <color indexed="8"/>
        <rFont val="Calibri"/>
        <family val="2"/>
      </rPr>
      <t>0,05/1,05</t>
    </r>
  </si>
  <si>
    <t>**obliczane wg ostatniej aktualizacji</t>
  </si>
  <si>
    <t>Wynagrodzenie Spółki maksymalne 5%</t>
  </si>
  <si>
    <t>Kwota**</t>
  </si>
  <si>
    <t>9/8</t>
  </si>
  <si>
    <t>9/11</t>
  </si>
  <si>
    <t>Szacowana Kwota Należności</t>
  </si>
  <si>
    <t>II. Wynagrodzenie zrealizowane</t>
  </si>
  <si>
    <t>Rok ...</t>
  </si>
  <si>
    <t>Rok 2016</t>
  </si>
  <si>
    <t>Rok 2015</t>
  </si>
  <si>
    <t>Rok 2014</t>
  </si>
  <si>
    <r>
      <rPr>
        <b/>
        <sz val="11"/>
        <color indexed="8"/>
        <rFont val="Calibri"/>
        <family val="2"/>
      </rPr>
      <t>Wynagrodzenie Inżyniera Kontraktu</t>
    </r>
  </si>
  <si>
    <r>
      <rPr>
        <b/>
        <sz val="11"/>
        <color indexed="8"/>
        <rFont val="Calibri"/>
        <family val="2"/>
      </rPr>
      <t xml:space="preserve">Wynagrodzenie Wykonawcy </t>
    </r>
  </si>
  <si>
    <r>
      <rPr>
        <b/>
        <sz val="11"/>
        <color indexed="8"/>
        <rFont val="Calibri"/>
        <family val="2"/>
      </rPr>
      <t>Wynagrodzenie pobrane Spółki</t>
    </r>
  </si>
  <si>
    <t>Nadzór Inwestorski</t>
  </si>
  <si>
    <t>Kwota Należności</t>
  </si>
  <si>
    <t>Przychody netto</t>
  </si>
  <si>
    <t>w całym okresie realizacji Zadania Inwestycyjnego</t>
  </si>
  <si>
    <t>(12/12)</t>
  </si>
  <si>
    <t>Wynagrodzenie maksymalne 5% możliwe do pobrania, w tym:</t>
  </si>
  <si>
    <t>w trakcie realizacji Zadania Inwestycyjnego</t>
  </si>
  <si>
    <t>(10/12)</t>
  </si>
  <si>
    <r>
      <t>Niedobór</t>
    </r>
    <r>
      <rPr>
        <sz val="11"/>
        <color theme="1"/>
        <rFont val="Calibri"/>
        <family val="2"/>
      </rPr>
      <t xml:space="preserve"> pobranego wynagrodzenia w stosunku do wynagrodzenia maksymalnego 5% możliwego do pobrania </t>
    </r>
  </si>
  <si>
    <t>Razem:</t>
  </si>
  <si>
    <r>
      <rPr>
        <sz val="12"/>
        <color indexed="8"/>
        <rFont val="Calibri"/>
        <family val="2"/>
      </rPr>
      <t>Udział wynagrodzenia maksymalnego w Wartości Wskazania         (</t>
    </r>
    <r>
      <rPr>
        <i/>
        <sz val="12"/>
        <color indexed="8"/>
        <rFont val="Calibri"/>
        <family val="2"/>
      </rPr>
      <t>w/być 4,76%</t>
    </r>
    <r>
      <rPr>
        <sz val="12"/>
        <color indexed="8"/>
        <rFont val="Calibri"/>
        <family val="2"/>
      </rPr>
      <t>)</t>
    </r>
  </si>
  <si>
    <t>Wynagrodzenie pobrane</t>
  </si>
  <si>
    <t>7*</t>
  </si>
  <si>
    <t>* Wartości w kolumnach 6 oraz 7 muszą być równe</t>
  </si>
  <si>
    <r>
      <t xml:space="preserve">Data zakończenia Zadania </t>
    </r>
    <r>
      <rPr>
        <i/>
        <sz val="18"/>
        <color indexed="8"/>
        <rFont val="Calibri"/>
        <family val="2"/>
      </rPr>
      <t>wg terminu przekazania OT</t>
    </r>
    <r>
      <rPr>
        <b/>
        <sz val="18"/>
        <color indexed="8"/>
        <rFont val="Calibri"/>
        <family val="2"/>
      </rPr>
      <t>:</t>
    </r>
  </si>
  <si>
    <r>
      <t xml:space="preserve">Numer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</si>
  <si>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r>
      <t xml:space="preserve">Nazwa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</si>
  <si>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t>Udział nadwyżki pobranego wynagrodzenia w wynagrodzeniu maksymalnym 5% możliwym do pobrania</t>
  </si>
  <si>
    <r>
      <t>0,5</t>
    </r>
    <r>
      <rPr>
        <sz val="11"/>
        <color theme="1"/>
        <rFont val="Calibri"/>
        <family val="2"/>
      </rPr>
      <t xml:space="preserve"> x 5</t>
    </r>
  </si>
  <si>
    <r>
      <t xml:space="preserve">(6 + 9) x </t>
    </r>
    <r>
      <rPr>
        <i/>
        <sz val="11"/>
        <color indexed="8"/>
        <rFont val="Calibri"/>
        <family val="2"/>
      </rPr>
      <t>0,05</t>
    </r>
  </si>
  <si>
    <r>
      <t>10 x (</t>
    </r>
    <r>
      <rPr>
        <i/>
        <sz val="11"/>
        <color indexed="8"/>
        <rFont val="Calibri"/>
        <family val="2"/>
      </rPr>
      <t>10/12)</t>
    </r>
  </si>
  <si>
    <t>7 - 10*</t>
  </si>
  <si>
    <t>10 - 7**</t>
  </si>
  <si>
    <r>
      <rPr>
        <b/>
        <sz val="11"/>
        <color indexed="8"/>
        <rFont val="Calibri"/>
        <family val="2"/>
      </rPr>
      <t xml:space="preserve">Nadwyżka </t>
    </r>
    <r>
      <rPr>
        <sz val="11"/>
        <color theme="1"/>
        <rFont val="Calibri"/>
        <family val="2"/>
      </rPr>
      <t xml:space="preserve">pobranego wynagrodzenia  </t>
    </r>
  </si>
  <si>
    <t xml:space="preserve">ponad (10/12) wynagrodzenia maksymalnego 5% </t>
  </si>
  <si>
    <t xml:space="preserve">ponad wynagrodzenie maksymalne 5% </t>
  </si>
  <si>
    <t>7 - 11</t>
  </si>
  <si>
    <t>13/10</t>
  </si>
  <si>
    <r>
      <t>Udział wynagrodzenia maksymalnego w Kwocie Należności     (</t>
    </r>
    <r>
      <rPr>
        <i/>
        <sz val="11"/>
        <color indexed="8"/>
        <rFont val="Calibri"/>
        <family val="2"/>
      </rPr>
      <t>w/być 5,00%</t>
    </r>
    <r>
      <rPr>
        <sz val="11"/>
        <color theme="1"/>
        <rFont val="Calibri"/>
        <family val="2"/>
      </rPr>
      <t>)</t>
    </r>
  </si>
  <si>
    <t>Razem***</t>
  </si>
  <si>
    <t xml:space="preserve">*** nie może być więsza od ostatniej aktualizacji Wartości Wskazania </t>
  </si>
  <si>
    <r>
      <t>** Wyświetlana jedynie wartość dodatnia zdefiniowanej różnicy, która oznacza niedobór wynagrodzenia pobranego w stosunku do wynagrodzenia maksymalnego (</t>
    </r>
    <r>
      <rPr>
        <b/>
        <sz val="11"/>
        <color indexed="8"/>
        <rFont val="Calibri"/>
        <family val="2"/>
      </rPr>
      <t>kwota do ewentualnego pobrania przez Spółkę</t>
    </r>
    <r>
      <rPr>
        <sz val="11"/>
        <color theme="1"/>
        <rFont val="Calibri"/>
        <family val="2"/>
      </rPr>
      <t>)</t>
    </r>
  </si>
  <si>
    <r>
      <t>* Wyświetlana jedynie wartość dodatnia zdefiniowanej różnicy, która oznacza nadwyżkę wynagrodzenia pobranego ponad wynagrodzenie maksymalne (</t>
    </r>
    <r>
      <rPr>
        <b/>
        <sz val="11"/>
        <color indexed="8"/>
        <rFont val="Calibri"/>
        <family val="2"/>
      </rPr>
      <t>kwota do ewentualnego zwrotu do Dysponenta</t>
    </r>
    <r>
      <rPr>
        <sz val="11"/>
        <color theme="1"/>
        <rFont val="Calibri"/>
        <family val="2"/>
      </rPr>
      <t>). Wymaga dołączenia pisemnego uzasadnienia zaistniałej nadwyżki</t>
    </r>
  </si>
  <si>
    <t>Data wskazania</t>
  </si>
  <si>
    <t>Wskazanie do realizacji nr:</t>
  </si>
  <si>
    <r>
      <rPr>
        <b/>
        <sz val="14"/>
        <color indexed="8"/>
        <rFont val="Calibri"/>
        <family val="2"/>
      </rPr>
      <t xml:space="preserve">Tabela II.A. </t>
    </r>
    <r>
      <rPr>
        <sz val="14"/>
        <color indexed="8"/>
        <rFont val="Calibri"/>
        <family val="2"/>
      </rPr>
      <t>Faktury wystawione na Dysponenta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</si>
</sst>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zł&quot;_-;\-* #,##0.00\ &quot;zł&quot;_-;_-* &quot;-&quot;\ &quot;zł&quot;_-;_-@_-"/>
    <numFmt numFmtId="165" formatCode="0.0%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/>
      <bottom style="thick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4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4" fontId="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33" borderId="0" xfId="0" applyFill="1" applyAlignment="1">
      <alignment/>
    </xf>
    <xf numFmtId="10" fontId="0" fillId="34" borderId="10" xfId="52" applyNumberFormat="1" applyFont="1" applyFill="1" applyBorder="1" applyAlignment="1">
      <alignment/>
    </xf>
    <xf numFmtId="10" fontId="3" fillId="34" borderId="10" xfId="52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vertical="center"/>
    </xf>
    <xf numFmtId="166" fontId="6" fillId="34" borderId="10" xfId="0" applyNumberFormat="1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35" borderId="27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36" borderId="32" xfId="0" applyNumberFormat="1" applyFont="1" applyFill="1" applyBorder="1" applyAlignment="1">
      <alignment/>
    </xf>
    <xf numFmtId="166" fontId="2" fillId="33" borderId="30" xfId="0" applyNumberFormat="1" applyFont="1" applyFill="1" applyBorder="1" applyAlignment="1">
      <alignment/>
    </xf>
    <xf numFmtId="166" fontId="2" fillId="33" borderId="31" xfId="0" applyNumberFormat="1" applyFont="1" applyFill="1" applyBorder="1" applyAlignment="1">
      <alignment/>
    </xf>
    <xf numFmtId="166" fontId="2" fillId="33" borderId="29" xfId="0" applyNumberFormat="1" applyFont="1" applyFill="1" applyBorder="1" applyAlignment="1">
      <alignment/>
    </xf>
    <xf numFmtId="166" fontId="2" fillId="33" borderId="32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 horizontal="center" wrapText="1"/>
    </xf>
    <xf numFmtId="4" fontId="0" fillId="35" borderId="21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4" fontId="0" fillId="35" borderId="21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4" fontId="0" fillId="35" borderId="21" xfId="0" applyNumberForma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/>
    </xf>
    <xf numFmtId="4" fontId="2" fillId="33" borderId="35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wrapText="1"/>
    </xf>
    <xf numFmtId="4" fontId="2" fillId="33" borderId="36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4" fontId="0" fillId="37" borderId="38" xfId="0" applyNumberFormat="1" applyFont="1" applyFill="1" applyBorder="1" applyAlignment="1">
      <alignment horizontal="center"/>
    </xf>
    <xf numFmtId="165" fontId="2" fillId="33" borderId="31" xfId="52" applyNumberFormat="1" applyFont="1" applyFill="1" applyBorder="1" applyAlignment="1">
      <alignment horizontal="center"/>
    </xf>
    <xf numFmtId="44" fontId="0" fillId="37" borderId="39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44" fontId="0" fillId="37" borderId="43" xfId="0" applyNumberFormat="1" applyFont="1" applyFill="1" applyBorder="1" applyAlignment="1">
      <alignment horizontal="center"/>
    </xf>
    <xf numFmtId="44" fontId="0" fillId="37" borderId="45" xfId="0" applyNumberFormat="1" applyFont="1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166" fontId="2" fillId="33" borderId="46" xfId="0" applyNumberFormat="1" applyFont="1" applyFill="1" applyBorder="1" applyAlignment="1">
      <alignment/>
    </xf>
    <xf numFmtId="0" fontId="0" fillId="35" borderId="4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0" fillId="37" borderId="39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66" fontId="2" fillId="33" borderId="47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166" fontId="2" fillId="33" borderId="30" xfId="0" applyNumberFormat="1" applyFont="1" applyFill="1" applyBorder="1" applyAlignment="1">
      <alignment horizontal="center"/>
    </xf>
    <xf numFmtId="49" fontId="0" fillId="35" borderId="39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4" fontId="2" fillId="37" borderId="39" xfId="0" applyNumberFormat="1" applyFont="1" applyFill="1" applyBorder="1" applyAlignment="1">
      <alignment/>
    </xf>
    <xf numFmtId="0" fontId="0" fillId="37" borderId="51" xfId="0" applyFill="1" applyBorder="1" applyAlignment="1">
      <alignment/>
    </xf>
    <xf numFmtId="44" fontId="2" fillId="37" borderId="38" xfId="0" applyNumberFormat="1" applyFont="1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53" xfId="0" applyFill="1" applyBorder="1" applyAlignment="1">
      <alignment/>
    </xf>
    <xf numFmtId="44" fontId="0" fillId="37" borderId="16" xfId="0" applyNumberFormat="1" applyFont="1" applyFill="1" applyBorder="1" applyAlignment="1">
      <alignment horizontal="center"/>
    </xf>
    <xf numFmtId="44" fontId="0" fillId="37" borderId="54" xfId="0" applyNumberFormat="1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9" fontId="7" fillId="0" borderId="43" xfId="0" applyNumberFormat="1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166" fontId="2" fillId="33" borderId="47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37" borderId="28" xfId="0" applyFon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9" xfId="0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35" borderId="39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5" borderId="61" xfId="0" applyFont="1" applyFill="1" applyBorder="1" applyAlignment="1">
      <alignment horizontal="left"/>
    </xf>
    <xf numFmtId="0" fontId="0" fillId="35" borderId="62" xfId="0" applyFill="1" applyBorder="1" applyAlignment="1">
      <alignment horizontal="left"/>
    </xf>
    <xf numFmtId="0" fontId="2" fillId="35" borderId="63" xfId="0" applyFont="1" applyFill="1" applyBorder="1" applyAlignment="1">
      <alignment horizontal="right"/>
    </xf>
    <xf numFmtId="0" fontId="2" fillId="35" borderId="64" xfId="0" applyFont="1" applyFill="1" applyBorder="1" applyAlignment="1">
      <alignment horizontal="right"/>
    </xf>
    <xf numFmtId="0" fontId="2" fillId="35" borderId="65" xfId="0" applyFont="1" applyFill="1" applyBorder="1" applyAlignment="1">
      <alignment horizontal="right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right" vertical="center" wrapText="1"/>
    </xf>
    <xf numFmtId="0" fontId="2" fillId="35" borderId="41" xfId="0" applyFont="1" applyFill="1" applyBorder="1" applyAlignment="1">
      <alignment horizontal="right" vertical="center" wrapText="1"/>
    </xf>
    <xf numFmtId="0" fontId="2" fillId="35" borderId="53" xfId="0" applyFont="1" applyFill="1" applyBorder="1" applyAlignment="1">
      <alignment horizontal="right" vertical="center" wrapText="1"/>
    </xf>
    <xf numFmtId="0" fontId="0" fillId="37" borderId="69" xfId="0" applyFill="1" applyBorder="1" applyAlignment="1">
      <alignment/>
    </xf>
    <xf numFmtId="0" fontId="0" fillId="37" borderId="70" xfId="0" applyFill="1" applyBorder="1" applyAlignment="1">
      <alignment/>
    </xf>
    <xf numFmtId="0" fontId="0" fillId="37" borderId="71" xfId="0" applyFill="1" applyBorder="1" applyAlignment="1">
      <alignment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1" fillId="0" borderId="0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66" fontId="0" fillId="37" borderId="69" xfId="0" applyNumberForma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5" borderId="63" xfId="0" applyFont="1" applyFill="1" applyBorder="1" applyAlignment="1">
      <alignment horizontal="right" indent="1"/>
    </xf>
    <xf numFmtId="0" fontId="2" fillId="35" borderId="64" xfId="0" applyFont="1" applyFill="1" applyBorder="1" applyAlignment="1">
      <alignment horizontal="right" indent="1"/>
    </xf>
    <xf numFmtId="0" fontId="2" fillId="35" borderId="65" xfId="0" applyFont="1" applyFill="1" applyBorder="1" applyAlignment="1">
      <alignment horizontal="right" indent="1"/>
    </xf>
    <xf numFmtId="0" fontId="12" fillId="34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view="pageBreakPreview" zoomScale="80" zoomScaleNormal="90" zoomScaleSheetLayoutView="80" zoomScalePageLayoutView="0" workbookViewId="0" topLeftCell="A52">
      <selection activeCell="S52" sqref="S52"/>
    </sheetView>
  </sheetViews>
  <sheetFormatPr defaultColWidth="9.140625" defaultRowHeight="15"/>
  <cols>
    <col min="1" max="1" width="23.14062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7.140625" style="0" customWidth="1"/>
    <col min="6" max="6" width="16.8515625" style="0" customWidth="1"/>
    <col min="7" max="7" width="17.140625" style="0" customWidth="1"/>
    <col min="8" max="8" width="16.57421875" style="0" customWidth="1"/>
    <col min="9" max="9" width="20.7109375" style="0" customWidth="1"/>
    <col min="10" max="10" width="20.28125" style="0" customWidth="1"/>
    <col min="11" max="11" width="17.28125" style="0" customWidth="1"/>
    <col min="12" max="12" width="17.7109375" style="0" customWidth="1"/>
    <col min="13" max="13" width="22.421875" style="0" customWidth="1"/>
    <col min="14" max="14" width="17.140625" style="0" customWidth="1"/>
    <col min="15" max="15" width="19.8515625" style="0" customWidth="1"/>
    <col min="16" max="16" width="11.8515625" style="0" customWidth="1"/>
  </cols>
  <sheetData>
    <row r="1" spans="1:13" s="16" customFormat="1" ht="23.25">
      <c r="A1" s="97" t="s">
        <v>64</v>
      </c>
      <c r="B1" s="97"/>
      <c r="C1" s="98"/>
      <c r="E1" s="99" t="s">
        <v>65</v>
      </c>
      <c r="F1" s="98"/>
      <c r="G1" s="98"/>
      <c r="I1" s="95"/>
      <c r="J1" s="98" t="s">
        <v>25</v>
      </c>
      <c r="M1" s="98" t="s">
        <v>83</v>
      </c>
    </row>
    <row r="2" spans="1:13" ht="18.75">
      <c r="A2" s="203" t="s">
        <v>3</v>
      </c>
      <c r="B2" s="203"/>
      <c r="E2" s="203" t="s">
        <v>3</v>
      </c>
      <c r="F2" s="208"/>
      <c r="G2" s="208"/>
      <c r="H2" s="208"/>
      <c r="I2" s="208"/>
      <c r="J2" s="15" t="s">
        <v>26</v>
      </c>
      <c r="M2" s="15" t="s">
        <v>26</v>
      </c>
    </row>
    <row r="4" spans="1:15" ht="21">
      <c r="A4" s="207" t="s">
        <v>27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82"/>
      <c r="O4" s="82"/>
    </row>
    <row r="6" spans="1:13" s="6" customFormat="1" ht="18.75">
      <c r="A6" s="210" t="s">
        <v>16</v>
      </c>
      <c r="B6" s="210"/>
      <c r="C6" s="210"/>
      <c r="D6" s="210"/>
      <c r="E6" s="210"/>
      <c r="F6" s="210"/>
      <c r="G6" s="211"/>
      <c r="H6" s="211"/>
      <c r="I6" s="211"/>
      <c r="J6" s="211"/>
      <c r="K6" s="211"/>
      <c r="L6" s="211"/>
      <c r="M6" s="211"/>
    </row>
    <row r="7" spans="1:19" ht="30.75" customHeight="1">
      <c r="A7" s="195" t="s">
        <v>1</v>
      </c>
      <c r="B7" s="195"/>
      <c r="C7" s="195" t="s">
        <v>28</v>
      </c>
      <c r="D7" s="195"/>
      <c r="E7" s="195" t="s">
        <v>29</v>
      </c>
      <c r="F7" s="195"/>
      <c r="G7" s="196" t="s">
        <v>30</v>
      </c>
      <c r="H7" s="197"/>
      <c r="I7" s="199" t="s">
        <v>36</v>
      </c>
      <c r="J7" s="200"/>
      <c r="K7" s="192" t="s">
        <v>40</v>
      </c>
      <c r="L7" s="198"/>
      <c r="M7" s="11"/>
      <c r="N7" s="12"/>
      <c r="O7" s="12"/>
      <c r="P7" s="12"/>
      <c r="Q7" s="12"/>
      <c r="R7" s="12"/>
      <c r="S7" s="12"/>
    </row>
    <row r="8" spans="1:12" ht="96" customHeight="1">
      <c r="A8" s="4" t="s">
        <v>82</v>
      </c>
      <c r="B8" s="4" t="s">
        <v>2</v>
      </c>
      <c r="C8" s="4" t="s">
        <v>22</v>
      </c>
      <c r="D8" s="4" t="s">
        <v>2</v>
      </c>
      <c r="E8" s="4" t="s">
        <v>22</v>
      </c>
      <c r="F8" s="4" t="s">
        <v>2</v>
      </c>
      <c r="G8" s="4" t="s">
        <v>22</v>
      </c>
      <c r="H8" s="4" t="s">
        <v>2</v>
      </c>
      <c r="I8" s="17" t="s">
        <v>37</v>
      </c>
      <c r="J8" s="5" t="s">
        <v>59</v>
      </c>
      <c r="K8" s="27" t="s">
        <v>33</v>
      </c>
      <c r="L8" s="4" t="s">
        <v>77</v>
      </c>
    </row>
    <row r="9" spans="1:12" s="6" customFormat="1" ht="17.25" customHeight="1">
      <c r="A9" s="7"/>
      <c r="B9" s="7"/>
      <c r="C9" s="7"/>
      <c r="D9" s="7"/>
      <c r="E9" s="7"/>
      <c r="F9" s="7"/>
      <c r="G9" s="7"/>
      <c r="H9" s="7"/>
      <c r="I9" s="10" t="s">
        <v>34</v>
      </c>
      <c r="J9" s="18" t="s">
        <v>38</v>
      </c>
      <c r="K9" s="7" t="s">
        <v>32</v>
      </c>
      <c r="L9" s="19" t="s">
        <v>39</v>
      </c>
    </row>
    <row r="10" spans="1:12" s="6" customFormat="1" ht="14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9">
        <v>9</v>
      </c>
      <c r="J10" s="9">
        <v>10</v>
      </c>
      <c r="K10" s="8">
        <v>11</v>
      </c>
      <c r="L10" s="8">
        <v>12</v>
      </c>
    </row>
    <row r="11" spans="1:12" ht="15.75">
      <c r="A11" s="126"/>
      <c r="B11" s="1"/>
      <c r="C11" s="13"/>
      <c r="D11" s="80"/>
      <c r="E11" s="13"/>
      <c r="F11" s="80"/>
      <c r="G11" s="1"/>
      <c r="H11" s="1"/>
      <c r="I11" s="58">
        <f>H11*0.05/1.05</f>
        <v>0</v>
      </c>
      <c r="J11" s="26" t="e">
        <f>I11/H11</f>
        <v>#DIV/0!</v>
      </c>
      <c r="K11" s="59">
        <f>H11*100/105</f>
        <v>0</v>
      </c>
      <c r="L11" s="25" t="e">
        <f>I11/K11</f>
        <v>#DIV/0!</v>
      </c>
    </row>
    <row r="12" ht="15">
      <c r="A12" t="s">
        <v>31</v>
      </c>
    </row>
    <row r="13" spans="1:14" ht="15">
      <c r="A13" t="s">
        <v>35</v>
      </c>
      <c r="N13" s="2"/>
    </row>
    <row r="14" ht="15">
      <c r="N14" s="2"/>
    </row>
    <row r="15" spans="1:15" ht="21">
      <c r="A15" s="202" t="s">
        <v>41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4"/>
      <c r="O15" s="24"/>
    </row>
    <row r="16" spans="1:13" s="6" customFormat="1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6" ht="23.25">
      <c r="A17" s="191" t="s">
        <v>63</v>
      </c>
      <c r="B17" s="191"/>
      <c r="C17" s="191"/>
      <c r="D17" s="191"/>
      <c r="E17" s="191"/>
      <c r="F17" s="96" t="s">
        <v>26</v>
      </c>
    </row>
    <row r="19" spans="1:6" ht="18.75">
      <c r="A19" s="127" t="s">
        <v>84</v>
      </c>
      <c r="B19" s="127"/>
      <c r="C19" s="127"/>
      <c r="D19" s="127"/>
      <c r="E19" s="127"/>
      <c r="F19" s="6"/>
    </row>
    <row r="20" spans="1:7" ht="30">
      <c r="A20" s="209" t="s">
        <v>17</v>
      </c>
      <c r="B20" s="194" t="s">
        <v>4</v>
      </c>
      <c r="C20" s="194" t="s">
        <v>5</v>
      </c>
      <c r="D20" s="194" t="s">
        <v>6</v>
      </c>
      <c r="E20" s="194" t="s">
        <v>7</v>
      </c>
      <c r="F20" s="192" t="s">
        <v>8</v>
      </c>
      <c r="G20" s="92" t="s">
        <v>60</v>
      </c>
    </row>
    <row r="21" spans="1:7" ht="15">
      <c r="A21" s="131"/>
      <c r="B21" s="131"/>
      <c r="C21" s="131"/>
      <c r="D21" s="131"/>
      <c r="E21" s="131"/>
      <c r="F21" s="193"/>
      <c r="G21" s="89" t="s">
        <v>51</v>
      </c>
    </row>
    <row r="22" spans="1:7" ht="15.75" thickBot="1">
      <c r="A22" s="20">
        <v>1</v>
      </c>
      <c r="B22" s="21">
        <v>2</v>
      </c>
      <c r="C22" s="21">
        <v>3</v>
      </c>
      <c r="D22" s="21">
        <v>4</v>
      </c>
      <c r="E22" s="22">
        <v>5</v>
      </c>
      <c r="F22" s="83">
        <v>6</v>
      </c>
      <c r="G22" s="90" t="s">
        <v>61</v>
      </c>
    </row>
    <row r="23" spans="1:7" ht="15.75" thickTop="1">
      <c r="A23" s="189" t="s">
        <v>45</v>
      </c>
      <c r="B23" s="190"/>
      <c r="C23" s="190"/>
      <c r="D23" s="190"/>
      <c r="E23" s="190"/>
      <c r="F23" s="190"/>
      <c r="G23" s="186"/>
    </row>
    <row r="24" spans="1:7" ht="15">
      <c r="A24" s="55" t="s">
        <v>18</v>
      </c>
      <c r="B24" s="75"/>
      <c r="C24" s="75"/>
      <c r="D24" s="75"/>
      <c r="E24" s="76"/>
      <c r="F24" s="76"/>
      <c r="G24" s="187"/>
    </row>
    <row r="25" spans="1:7" ht="15">
      <c r="A25" s="55" t="s">
        <v>24</v>
      </c>
      <c r="B25" s="77"/>
      <c r="C25" s="77"/>
      <c r="D25" s="78"/>
      <c r="E25" s="79"/>
      <c r="F25" s="84"/>
      <c r="G25" s="187"/>
    </row>
    <row r="26" spans="1:7" ht="15">
      <c r="A26" s="55" t="s">
        <v>19</v>
      </c>
      <c r="B26" s="77"/>
      <c r="C26" s="77"/>
      <c r="D26" s="78"/>
      <c r="E26" s="79"/>
      <c r="F26" s="84"/>
      <c r="G26" s="187"/>
    </row>
    <row r="27" spans="1:7" ht="15">
      <c r="A27" s="55" t="s">
        <v>20</v>
      </c>
      <c r="B27" s="77"/>
      <c r="C27" s="77"/>
      <c r="D27" s="78"/>
      <c r="E27" s="79"/>
      <c r="F27" s="84"/>
      <c r="G27" s="188"/>
    </row>
    <row r="28" spans="1:7" ht="15.75" thickBot="1">
      <c r="A28" s="204" t="s">
        <v>58</v>
      </c>
      <c r="B28" s="205"/>
      <c r="C28" s="206"/>
      <c r="D28" s="60">
        <f>SUM(D24:D27)</f>
        <v>0</v>
      </c>
      <c r="E28" s="56"/>
      <c r="F28" s="85">
        <f>SUM(F24:F27)</f>
        <v>0</v>
      </c>
      <c r="G28" s="88">
        <f>G56</f>
        <v>0</v>
      </c>
    </row>
    <row r="29" spans="1:7" ht="15.75" thickTop="1">
      <c r="A29" s="174" t="s">
        <v>44</v>
      </c>
      <c r="B29" s="175"/>
      <c r="C29" s="175"/>
      <c r="D29" s="175"/>
      <c r="E29" s="175"/>
      <c r="F29" s="175"/>
      <c r="G29" s="201"/>
    </row>
    <row r="30" spans="1:7" ht="15">
      <c r="A30" s="55" t="s">
        <v>18</v>
      </c>
      <c r="B30" s="75"/>
      <c r="C30" s="75"/>
      <c r="D30" s="75"/>
      <c r="E30" s="76"/>
      <c r="F30" s="76"/>
      <c r="G30" s="187"/>
    </row>
    <row r="31" spans="1:7" ht="15">
      <c r="A31" s="55" t="s">
        <v>24</v>
      </c>
      <c r="B31" s="77"/>
      <c r="C31" s="77"/>
      <c r="D31" s="78"/>
      <c r="E31" s="79"/>
      <c r="F31" s="84"/>
      <c r="G31" s="187"/>
    </row>
    <row r="32" spans="1:7" ht="15">
      <c r="A32" s="55" t="s">
        <v>19</v>
      </c>
      <c r="B32" s="77"/>
      <c r="C32" s="77"/>
      <c r="D32" s="78"/>
      <c r="E32" s="79"/>
      <c r="F32" s="84"/>
      <c r="G32" s="187"/>
    </row>
    <row r="33" spans="1:7" ht="15">
      <c r="A33" s="55" t="s">
        <v>20</v>
      </c>
      <c r="B33" s="77"/>
      <c r="C33" s="77"/>
      <c r="D33" s="78"/>
      <c r="E33" s="79"/>
      <c r="F33" s="84"/>
      <c r="G33" s="188"/>
    </row>
    <row r="34" spans="1:7" ht="15.75" thickBot="1">
      <c r="A34" s="176" t="s">
        <v>58</v>
      </c>
      <c r="B34" s="177"/>
      <c r="C34" s="178"/>
      <c r="D34" s="60">
        <f>SUM(D30:D33)</f>
        <v>0</v>
      </c>
      <c r="E34" s="56"/>
      <c r="F34" s="85">
        <f>SUM(F30:F33)</f>
        <v>0</v>
      </c>
      <c r="G34" s="88">
        <f>G57</f>
        <v>0</v>
      </c>
    </row>
    <row r="35" spans="1:7" ht="15.75" thickTop="1">
      <c r="A35" s="174" t="s">
        <v>43</v>
      </c>
      <c r="B35" s="175"/>
      <c r="C35" s="175"/>
      <c r="D35" s="175"/>
      <c r="E35" s="175"/>
      <c r="F35" s="175"/>
      <c r="G35" s="186"/>
    </row>
    <row r="36" spans="1:7" ht="15">
      <c r="A36" s="55" t="s">
        <v>18</v>
      </c>
      <c r="B36" s="75"/>
      <c r="C36" s="75"/>
      <c r="D36" s="75"/>
      <c r="E36" s="76"/>
      <c r="F36" s="76"/>
      <c r="G36" s="187"/>
    </row>
    <row r="37" spans="1:7" ht="15">
      <c r="A37" s="55" t="s">
        <v>24</v>
      </c>
      <c r="B37" s="77"/>
      <c r="C37" s="77"/>
      <c r="D37" s="78"/>
      <c r="E37" s="79"/>
      <c r="F37" s="84"/>
      <c r="G37" s="187"/>
    </row>
    <row r="38" spans="1:7" ht="15">
      <c r="A38" s="55" t="s">
        <v>19</v>
      </c>
      <c r="B38" s="77"/>
      <c r="C38" s="77"/>
      <c r="D38" s="78"/>
      <c r="E38" s="79"/>
      <c r="F38" s="84"/>
      <c r="G38" s="187"/>
    </row>
    <row r="39" spans="1:7" ht="15">
      <c r="A39" s="55" t="s">
        <v>20</v>
      </c>
      <c r="B39" s="77"/>
      <c r="C39" s="77"/>
      <c r="D39" s="78"/>
      <c r="E39" s="79"/>
      <c r="F39" s="84"/>
      <c r="G39" s="188"/>
    </row>
    <row r="40" spans="1:7" ht="15.75" thickBot="1">
      <c r="A40" s="176" t="s">
        <v>58</v>
      </c>
      <c r="B40" s="177"/>
      <c r="C40" s="178"/>
      <c r="D40" s="60">
        <f>SUM(D36:D39)</f>
        <v>0</v>
      </c>
      <c r="E40" s="56"/>
      <c r="F40" s="86">
        <f>SUM(F36:F39)</f>
        <v>0</v>
      </c>
      <c r="G40" s="88">
        <f>G58</f>
        <v>0</v>
      </c>
    </row>
    <row r="41" spans="1:7" ht="15.75" thickTop="1">
      <c r="A41" s="174" t="s">
        <v>42</v>
      </c>
      <c r="B41" s="175"/>
      <c r="C41" s="175"/>
      <c r="D41" s="175"/>
      <c r="E41" s="175"/>
      <c r="F41" s="175"/>
      <c r="G41" s="186"/>
    </row>
    <row r="42" spans="1:7" ht="15">
      <c r="A42" s="55" t="s">
        <v>18</v>
      </c>
      <c r="B42" s="75"/>
      <c r="C42" s="75"/>
      <c r="D42" s="75"/>
      <c r="E42" s="76"/>
      <c r="F42" s="76"/>
      <c r="G42" s="187"/>
    </row>
    <row r="43" spans="1:7" ht="15">
      <c r="A43" s="55" t="s">
        <v>24</v>
      </c>
      <c r="B43" s="77"/>
      <c r="C43" s="77"/>
      <c r="D43" s="78"/>
      <c r="E43" s="79"/>
      <c r="F43" s="84"/>
      <c r="G43" s="187"/>
    </row>
    <row r="44" spans="1:7" ht="15">
      <c r="A44" s="55" t="s">
        <v>19</v>
      </c>
      <c r="B44" s="77"/>
      <c r="C44" s="77"/>
      <c r="D44" s="78"/>
      <c r="E44" s="79"/>
      <c r="F44" s="84"/>
      <c r="G44" s="187"/>
    </row>
    <row r="45" spans="1:7" ht="15">
      <c r="A45" s="55" t="s">
        <v>20</v>
      </c>
      <c r="B45" s="77"/>
      <c r="C45" s="77"/>
      <c r="D45" s="78"/>
      <c r="E45" s="79"/>
      <c r="F45" s="84"/>
      <c r="G45" s="188"/>
    </row>
    <row r="46" spans="1:7" ht="15.75" thickBot="1">
      <c r="A46" s="176" t="s">
        <v>58</v>
      </c>
      <c r="B46" s="177"/>
      <c r="C46" s="178"/>
      <c r="D46" s="60">
        <f>SUM(D42:D45)</f>
        <v>0</v>
      </c>
      <c r="E46" s="56"/>
      <c r="F46" s="85">
        <f>SUM(F42:F45)</f>
        <v>0</v>
      </c>
      <c r="G46" s="88">
        <f>G59</f>
        <v>0</v>
      </c>
    </row>
    <row r="47" spans="1:7" ht="36" customHeight="1" thickTop="1">
      <c r="A47" s="183" t="s">
        <v>21</v>
      </c>
      <c r="B47" s="184"/>
      <c r="C47" s="185"/>
      <c r="D47" s="61">
        <f>D40+D34+D28+D46</f>
        <v>0</v>
      </c>
      <c r="E47" s="57"/>
      <c r="F47" s="87">
        <f>F40+F34+F28+F46</f>
        <v>0</v>
      </c>
      <c r="G47" s="91">
        <f>G60</f>
        <v>0</v>
      </c>
    </row>
    <row r="48" spans="1:6" ht="15">
      <c r="A48" s="41" t="s">
        <v>62</v>
      </c>
      <c r="F48" s="62"/>
    </row>
    <row r="50" spans="1:15" ht="19.5" thickBot="1">
      <c r="A50" s="14" t="s">
        <v>15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81"/>
      <c r="O50" s="24"/>
    </row>
    <row r="51" spans="1:17" ht="57.75" customHeight="1">
      <c r="A51" s="170" t="s">
        <v>12</v>
      </c>
      <c r="B51" s="179" t="s">
        <v>13</v>
      </c>
      <c r="C51" s="180"/>
      <c r="D51" s="181"/>
      <c r="E51" s="182" t="s">
        <v>23</v>
      </c>
      <c r="F51" s="129"/>
      <c r="G51" s="129"/>
      <c r="H51" s="133"/>
      <c r="I51" s="107" t="s">
        <v>46</v>
      </c>
      <c r="J51" s="128" t="s">
        <v>54</v>
      </c>
      <c r="K51" s="129"/>
      <c r="L51" s="132" t="s">
        <v>72</v>
      </c>
      <c r="M51" s="129"/>
      <c r="N51" s="133"/>
      <c r="O51" s="162" t="s">
        <v>57</v>
      </c>
      <c r="P51" s="163"/>
      <c r="Q51" s="3"/>
    </row>
    <row r="52" spans="1:16" ht="55.5" customHeight="1">
      <c r="A52" s="171"/>
      <c r="B52" s="172" t="s">
        <v>0</v>
      </c>
      <c r="C52" s="130" t="s">
        <v>14</v>
      </c>
      <c r="D52" s="147" t="s">
        <v>9</v>
      </c>
      <c r="E52" s="29" t="s">
        <v>46</v>
      </c>
      <c r="F52" s="28" t="s">
        <v>47</v>
      </c>
      <c r="G52" s="28" t="s">
        <v>48</v>
      </c>
      <c r="H52" s="143" t="s">
        <v>78</v>
      </c>
      <c r="I52" s="145">
        <v>0.5</v>
      </c>
      <c r="J52" s="48" t="s">
        <v>52</v>
      </c>
      <c r="K52" s="50" t="s">
        <v>55</v>
      </c>
      <c r="L52" s="116" t="s">
        <v>73</v>
      </c>
      <c r="M52" s="115" t="s">
        <v>74</v>
      </c>
      <c r="N52" s="152" t="s">
        <v>66</v>
      </c>
      <c r="O52" s="164"/>
      <c r="P52" s="165"/>
    </row>
    <row r="53" spans="1:16" ht="54" customHeight="1">
      <c r="A53" s="144"/>
      <c r="B53" s="173"/>
      <c r="C53" s="131"/>
      <c r="D53" s="144"/>
      <c r="E53" s="46" t="s">
        <v>49</v>
      </c>
      <c r="F53" s="47" t="s">
        <v>50</v>
      </c>
      <c r="G53" s="45" t="s">
        <v>51</v>
      </c>
      <c r="H53" s="144"/>
      <c r="I53" s="146"/>
      <c r="J53" s="49" t="s">
        <v>53</v>
      </c>
      <c r="K53" s="51" t="s">
        <v>56</v>
      </c>
      <c r="L53" s="120" t="s">
        <v>33</v>
      </c>
      <c r="M53" s="121" t="s">
        <v>33</v>
      </c>
      <c r="N53" s="153"/>
      <c r="O53" s="166"/>
      <c r="P53" s="167"/>
    </row>
    <row r="54" spans="1:16" s="36" customFormat="1" ht="16.5" customHeight="1">
      <c r="A54" s="30"/>
      <c r="B54" s="31"/>
      <c r="C54" s="32"/>
      <c r="D54" s="33" t="s">
        <v>11</v>
      </c>
      <c r="E54" s="34"/>
      <c r="F54" s="35"/>
      <c r="G54" s="35"/>
      <c r="H54" s="33" t="s">
        <v>10</v>
      </c>
      <c r="I54" s="108" t="s">
        <v>67</v>
      </c>
      <c r="J54" s="53" t="s">
        <v>68</v>
      </c>
      <c r="K54" s="54" t="s">
        <v>69</v>
      </c>
      <c r="L54" s="125" t="s">
        <v>75</v>
      </c>
      <c r="M54" s="122" t="s">
        <v>70</v>
      </c>
      <c r="N54" s="94" t="s">
        <v>76</v>
      </c>
      <c r="O54" s="168" t="s">
        <v>71</v>
      </c>
      <c r="P54" s="169"/>
    </row>
    <row r="55" spans="1:16" s="41" customFormat="1" ht="15">
      <c r="A55" s="37">
        <v>1</v>
      </c>
      <c r="B55" s="38">
        <v>2</v>
      </c>
      <c r="C55" s="39">
        <v>3</v>
      </c>
      <c r="D55" s="40">
        <v>4</v>
      </c>
      <c r="E55" s="38">
        <v>5</v>
      </c>
      <c r="F55" s="39">
        <v>6</v>
      </c>
      <c r="G55" s="39">
        <v>7</v>
      </c>
      <c r="H55" s="40">
        <v>8</v>
      </c>
      <c r="I55" s="109">
        <v>9</v>
      </c>
      <c r="J55" s="38">
        <v>10</v>
      </c>
      <c r="K55" s="52">
        <v>11</v>
      </c>
      <c r="L55" s="114">
        <v>12</v>
      </c>
      <c r="M55" s="39">
        <v>13</v>
      </c>
      <c r="N55" s="40">
        <v>14</v>
      </c>
      <c r="O55" s="154">
        <v>15</v>
      </c>
      <c r="P55" s="155"/>
    </row>
    <row r="56" spans="1:16" s="41" customFormat="1" ht="15">
      <c r="A56" s="44" t="s">
        <v>45</v>
      </c>
      <c r="B56" s="63"/>
      <c r="C56" s="64"/>
      <c r="D56" s="65">
        <f>(B56+C56)</f>
        <v>0</v>
      </c>
      <c r="E56" s="134"/>
      <c r="F56" s="135"/>
      <c r="G56" s="93"/>
      <c r="H56" s="140"/>
      <c r="I56" s="110"/>
      <c r="J56" s="102"/>
      <c r="K56" s="103"/>
      <c r="L56" s="117"/>
      <c r="M56" s="123"/>
      <c r="N56" s="150"/>
      <c r="O56" s="156"/>
      <c r="P56" s="157"/>
    </row>
    <row r="57" spans="1:16" s="41" customFormat="1" ht="15">
      <c r="A57" s="44" t="s">
        <v>44</v>
      </c>
      <c r="B57" s="63"/>
      <c r="C57" s="64"/>
      <c r="D57" s="65">
        <f>(B57+C57)</f>
        <v>0</v>
      </c>
      <c r="E57" s="136"/>
      <c r="F57" s="137"/>
      <c r="G57" s="93"/>
      <c r="H57" s="141"/>
      <c r="I57" s="111"/>
      <c r="J57" s="100"/>
      <c r="K57" s="104"/>
      <c r="L57" s="118"/>
      <c r="M57" s="123"/>
      <c r="N57" s="151"/>
      <c r="O57" s="158"/>
      <c r="P57" s="159"/>
    </row>
    <row r="58" spans="1:16" s="42" customFormat="1" ht="15">
      <c r="A58" s="44" t="s">
        <v>43</v>
      </c>
      <c r="B58" s="63"/>
      <c r="C58" s="64"/>
      <c r="D58" s="65">
        <f>(B58+C58)</f>
        <v>0</v>
      </c>
      <c r="E58" s="136"/>
      <c r="F58" s="137"/>
      <c r="G58" s="93"/>
      <c r="H58" s="141"/>
      <c r="I58" s="111"/>
      <c r="J58" s="100"/>
      <c r="K58" s="104"/>
      <c r="L58" s="118"/>
      <c r="M58" s="123"/>
      <c r="N58" s="151"/>
      <c r="O58" s="158"/>
      <c r="P58" s="159"/>
    </row>
    <row r="59" spans="1:16" s="42" customFormat="1" ht="15">
      <c r="A59" s="44" t="s">
        <v>42</v>
      </c>
      <c r="B59" s="63"/>
      <c r="C59" s="64"/>
      <c r="D59" s="65">
        <f>B59+C59</f>
        <v>0</v>
      </c>
      <c r="E59" s="138"/>
      <c r="F59" s="139"/>
      <c r="G59" s="93"/>
      <c r="H59" s="142"/>
      <c r="I59" s="112"/>
      <c r="J59" s="105"/>
      <c r="K59" s="106"/>
      <c r="L59" s="105"/>
      <c r="M59" s="123"/>
      <c r="N59" s="151"/>
      <c r="O59" s="160"/>
      <c r="P59" s="161"/>
    </row>
    <row r="60" spans="1:16" s="41" customFormat="1" ht="21" customHeight="1" thickBot="1">
      <c r="A60" s="43" t="s">
        <v>9</v>
      </c>
      <c r="B60" s="66">
        <f>SUM(B56:B59)</f>
        <v>0</v>
      </c>
      <c r="C60" s="67">
        <f>SUM(C56:C59)</f>
        <v>0</v>
      </c>
      <c r="D60" s="68">
        <f>SUM(D56:D59)</f>
        <v>0</v>
      </c>
      <c r="E60" s="69"/>
      <c r="F60" s="70"/>
      <c r="G60" s="71">
        <f>SUM(G56:G59)</f>
        <v>0</v>
      </c>
      <c r="H60" s="72">
        <f>SUM(E60:G60)</f>
        <v>0</v>
      </c>
      <c r="I60" s="113">
        <f>E60*0.5</f>
        <v>0</v>
      </c>
      <c r="J60" s="73">
        <f>(F60+I60)*0.05</f>
        <v>0</v>
      </c>
      <c r="K60" s="74">
        <f>J60*10/12</f>
        <v>0</v>
      </c>
      <c r="L60" s="119">
        <f>IF(G60-K60&gt;0,G60-K60,"")</f>
      </c>
      <c r="M60" s="124">
        <f>IF(L60&gt;0,IF(G60-J60&gt;0,G60-J60,""),"")</f>
      </c>
      <c r="N60" s="101">
        <f>IF(M60="","",M60/J60)</f>
      </c>
      <c r="O60" s="148">
        <f>IF(G60-J60&lt;0,ABS(G60-J60),"")</f>
      </c>
      <c r="P60" s="149"/>
    </row>
    <row r="61" ht="15">
      <c r="A61" t="s">
        <v>81</v>
      </c>
    </row>
    <row r="62" ht="15">
      <c r="A62" t="s">
        <v>80</v>
      </c>
    </row>
    <row r="63" ht="15">
      <c r="A63" t="s">
        <v>79</v>
      </c>
    </row>
  </sheetData>
  <sheetProtection/>
  <mergeCells count="50">
    <mergeCell ref="A2:B2"/>
    <mergeCell ref="A28:C28"/>
    <mergeCell ref="C7:D7"/>
    <mergeCell ref="A7:B7"/>
    <mergeCell ref="A4:M4"/>
    <mergeCell ref="D20:D21"/>
    <mergeCell ref="E2:I2"/>
    <mergeCell ref="A20:A21"/>
    <mergeCell ref="G23:G27"/>
    <mergeCell ref="A6:M6"/>
    <mergeCell ref="E7:F7"/>
    <mergeCell ref="G7:H7"/>
    <mergeCell ref="K7:L7"/>
    <mergeCell ref="I7:J7"/>
    <mergeCell ref="G29:G33"/>
    <mergeCell ref="A15:M15"/>
    <mergeCell ref="C20:C21"/>
    <mergeCell ref="G35:G39"/>
    <mergeCell ref="A34:C34"/>
    <mergeCell ref="A40:C40"/>
    <mergeCell ref="A35:F35"/>
    <mergeCell ref="A23:F23"/>
    <mergeCell ref="A17:E17"/>
    <mergeCell ref="A29:F29"/>
    <mergeCell ref="F20:F21"/>
    <mergeCell ref="E20:E21"/>
    <mergeCell ref="B20:B21"/>
    <mergeCell ref="A51:A53"/>
    <mergeCell ref="B52:B53"/>
    <mergeCell ref="A41:F41"/>
    <mergeCell ref="A46:C46"/>
    <mergeCell ref="B51:D51"/>
    <mergeCell ref="E51:H51"/>
    <mergeCell ref="A47:C47"/>
    <mergeCell ref="G41:G45"/>
    <mergeCell ref="O60:P60"/>
    <mergeCell ref="N56:N59"/>
    <mergeCell ref="N52:N53"/>
    <mergeCell ref="O55:P55"/>
    <mergeCell ref="O56:P59"/>
    <mergeCell ref="O51:P53"/>
    <mergeCell ref="O54:P54"/>
    <mergeCell ref="J51:K51"/>
    <mergeCell ref="C52:C53"/>
    <mergeCell ref="L51:N51"/>
    <mergeCell ref="E56:F59"/>
    <mergeCell ref="H56:H59"/>
    <mergeCell ref="H52:H53"/>
    <mergeCell ref="I52:I53"/>
    <mergeCell ref="D52:D5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59" r:id="rId1"/>
  <headerFooter>
    <oddHeader>&amp;RZałącznik nr 8 do Zasad</oddHeader>
    <oddFooter>&amp;C&amp;"Times New Roman,Normalny"55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Chodziak</dc:creator>
  <cp:keywords/>
  <dc:description/>
  <cp:lastModifiedBy>Piotr Krasiński</cp:lastModifiedBy>
  <cp:lastPrinted>2016-12-21T06:53:50Z</cp:lastPrinted>
  <dcterms:created xsi:type="dcterms:W3CDTF">2016-09-21T13:50:00Z</dcterms:created>
  <dcterms:modified xsi:type="dcterms:W3CDTF">2016-12-21T06:53:53Z</dcterms:modified>
  <cp:category/>
  <cp:version/>
  <cp:contentType/>
  <cp:contentStatus/>
</cp:coreProperties>
</file>