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pozycja" sheetId="1" r:id="rId1"/>
  </sheets>
  <definedNames>
    <definedName name="_xlnm.Print_Area" localSheetId="0">'Propozycja'!$B$1:$L$87</definedName>
    <definedName name="_xlnm.Print_Titles" localSheetId="0">'Propozycja'!$5:$9</definedName>
  </definedNames>
  <calcPr fullCalcOnLoad="1"/>
</workbook>
</file>

<file path=xl/sharedStrings.xml><?xml version="1.0" encoding="utf-8"?>
<sst xmlns="http://schemas.openxmlformats.org/spreadsheetml/2006/main" count="161" uniqueCount="136">
  <si>
    <t>Propozycja Inwestora</t>
  </si>
  <si>
    <t>Lp.</t>
  </si>
  <si>
    <t>Inwestor</t>
  </si>
  <si>
    <t>Zakres rzeczowy</t>
  </si>
  <si>
    <t xml:space="preserve">Wartość </t>
  </si>
  <si>
    <t>Wartość</t>
  </si>
  <si>
    <t>Środki</t>
  </si>
  <si>
    <t>budżetowe</t>
  </si>
  <si>
    <t>%</t>
  </si>
  <si>
    <t>finansow.</t>
  </si>
  <si>
    <t>Rozdział</t>
  </si>
  <si>
    <t>Uwagi</t>
  </si>
  <si>
    <t>w PLN</t>
  </si>
  <si>
    <t>Propozycja Komisji dot. podziału środków</t>
  </si>
  <si>
    <t>wniosku</t>
  </si>
  <si>
    <t xml:space="preserve"> </t>
  </si>
  <si>
    <t xml:space="preserve">Stowarzyszenie na rzecz budowy sieci </t>
  </si>
  <si>
    <t xml:space="preserve">Stowarzyszenie ulic Brossa, Zielewicza, </t>
  </si>
  <si>
    <t>Wierzejewskiego, Hrynakowskiego</t>
  </si>
  <si>
    <t xml:space="preserve">Stowarzyszenie na rzecz budowy infrastruktury </t>
  </si>
  <si>
    <t>w ulicy bocznej od ul. Porzeczkowej w Poznaniu</t>
  </si>
  <si>
    <t>Stowarzyszenie Między Sąsiadami</t>
  </si>
  <si>
    <t>ul. Pokrzywno</t>
  </si>
  <si>
    <t>Stowarzyszenie pn.</t>
  </si>
  <si>
    <t>"WOD-KAN KWIATKOWSKIEGO"</t>
  </si>
  <si>
    <t>ul. Jaworowa 80/7</t>
  </si>
  <si>
    <t>61-454 Poznań</t>
  </si>
  <si>
    <t>os. Armii Krajowej 1/23</t>
  </si>
  <si>
    <t>61-373 Poznań</t>
  </si>
  <si>
    <t>60-162 Poznań</t>
  </si>
  <si>
    <t>ul. Józefa Rivolego 6</t>
  </si>
  <si>
    <t>60-465 Poznań</t>
  </si>
  <si>
    <t>Budowa Infrastruktury</t>
  </si>
  <si>
    <t>61-251 Poznań</t>
  </si>
  <si>
    <t>wodociągowej i kanalizacyjnej w drodze bocznej</t>
  </si>
  <si>
    <t>od ulicy Brzoskwiniowej w Poznaniu</t>
  </si>
  <si>
    <t>ul. Kwiatkowskiego</t>
  </si>
  <si>
    <t>od ulicy Skibowej w Poznaniu</t>
  </si>
  <si>
    <t xml:space="preserve">Stowarzyszenie na rzecz budowy </t>
  </si>
  <si>
    <t>ulicy Przepiórczej w Poznaniu</t>
  </si>
  <si>
    <t>ul. Przepiórcza 17/3</t>
  </si>
  <si>
    <t>ul. Przepiórcza</t>
  </si>
  <si>
    <t xml:space="preserve"> - nawierzchnia drogowa  </t>
  </si>
  <si>
    <t>os. Orła Białego 98/19</t>
  </si>
  <si>
    <t>ul. Popularna</t>
  </si>
  <si>
    <t xml:space="preserve">wodociągu w ulicy Łysogórskiej w Poznaniu </t>
  </si>
  <si>
    <t xml:space="preserve">ul. Łysogórska 36B </t>
  </si>
  <si>
    <t>60-412 Poznań</t>
  </si>
  <si>
    <t>ul.  Łysogórska</t>
  </si>
  <si>
    <t>Stowarzyszenie zwykłe RADOSNA</t>
  </si>
  <si>
    <t>ul. Kormorana 17</t>
  </si>
  <si>
    <t>61-058 Poznań</t>
  </si>
  <si>
    <t xml:space="preserve">ul. Opoczyńska i boczna </t>
  </si>
  <si>
    <t>WOD - KAN w drodze bocznej od ul. Roślinnej</t>
  </si>
  <si>
    <t>Stowarzyszenie TRUST-POZNAŃ</t>
  </si>
  <si>
    <t>ul.  Niemeńska</t>
  </si>
  <si>
    <t>ul. Niemeńska</t>
  </si>
  <si>
    <t>Stowarzyszenie "Uzbrojenie drogi wewnętrznej</t>
  </si>
  <si>
    <t>ul. Bobrownicka</t>
  </si>
  <si>
    <t xml:space="preserve"> ulica Bobrownicka 22"</t>
  </si>
  <si>
    <t>ul. Bobrownicka 22D/2</t>
  </si>
  <si>
    <t>61-306 Poznań</t>
  </si>
  <si>
    <t>Dział 600 rozdział 60016</t>
  </si>
  <si>
    <t>Nawierzchnia</t>
  </si>
  <si>
    <t>Dział 900 rozdział 90001</t>
  </si>
  <si>
    <t>Wodociągi i Kanalizacja</t>
  </si>
  <si>
    <t>Dział 900 rozdział 90015</t>
  </si>
  <si>
    <t>Oświetlenie</t>
  </si>
  <si>
    <t>ul. Porzeczkowa 6</t>
  </si>
  <si>
    <t>61-315 Poznań</t>
  </si>
  <si>
    <t>ul. Pokrzywno 9A</t>
  </si>
  <si>
    <t>ul. Niemeńska 19</t>
  </si>
  <si>
    <t>os. Lotnictwa Polskiego 14D/39</t>
  </si>
  <si>
    <t>60-406 Poznań</t>
  </si>
  <si>
    <t xml:space="preserve">Suma </t>
  </si>
  <si>
    <t>punktów</t>
  </si>
  <si>
    <t>Stowarzyszenia</t>
  </si>
  <si>
    <t>Stow.</t>
  </si>
  <si>
    <t>budżetu</t>
  </si>
  <si>
    <t xml:space="preserve">   3 lampy</t>
  </si>
  <si>
    <t xml:space="preserve"> - oświetlenie uliczne  191 mb, </t>
  </si>
  <si>
    <t xml:space="preserve">   4 lampy</t>
  </si>
  <si>
    <t>* Pełna dokumentacja</t>
  </si>
  <si>
    <t>* Brak pozwolenia</t>
  </si>
  <si>
    <t xml:space="preserve">   na budowę</t>
  </si>
  <si>
    <t>60-177 Poznań</t>
  </si>
  <si>
    <t xml:space="preserve">ul. K. Brossa 9 </t>
  </si>
  <si>
    <t xml:space="preserve">ul. Brossa,  Zielewicza, </t>
  </si>
  <si>
    <t xml:space="preserve">   z chodnikiem  -  2 581 m²</t>
  </si>
  <si>
    <t xml:space="preserve">   z chodnikiem  -  1 024,7 m² </t>
  </si>
  <si>
    <t xml:space="preserve"> - wodociąg  36 mb</t>
  </si>
  <si>
    <t xml:space="preserve"> - oświetlenie uliczne  115,5 mb,</t>
  </si>
  <si>
    <t xml:space="preserve"> - wodociąg  85 mb</t>
  </si>
  <si>
    <t xml:space="preserve"> - kanalizacja sanitarna  85 mb</t>
  </si>
  <si>
    <t xml:space="preserve"> - wodociąg  40 mb</t>
  </si>
  <si>
    <t xml:space="preserve"> - kanalizacja sanitarna  35 mb</t>
  </si>
  <si>
    <t xml:space="preserve"> - wodociąg  87 mb</t>
  </si>
  <si>
    <t xml:space="preserve"> - kanalizacja sanitarna  87 mb</t>
  </si>
  <si>
    <t xml:space="preserve"> - wodociąg  60 mb</t>
  </si>
  <si>
    <t xml:space="preserve"> - kanalizacja sanitarna  60 mb</t>
  </si>
  <si>
    <t>Stowarzyszenie na rzecz budowy infrastruktury</t>
  </si>
  <si>
    <t xml:space="preserve">ul. Opoczyńskiej i bocznej w Poznaniu </t>
  </si>
  <si>
    <t>kanalizacyjnej i wodociągowej w drodze bocznej</t>
  </si>
  <si>
    <t>Stowarzyszenie na rzecz budowy ulicy</t>
  </si>
  <si>
    <t>Józefa Rivolego w Poznaniu</t>
  </si>
  <si>
    <t xml:space="preserve"> - wodociąg  125 mb</t>
  </si>
  <si>
    <t xml:space="preserve"> - kanalizacja sanitarna  200 mb</t>
  </si>
  <si>
    <t xml:space="preserve"> - kanalizacja sanitarna  40 mb</t>
  </si>
  <si>
    <t xml:space="preserve"> - kanalizacja sanitarna  94,5 mb</t>
  </si>
  <si>
    <t xml:space="preserve"> - kanalizacja deszczowa  362,78 mb</t>
  </si>
  <si>
    <t>Wykaz wniosków przeznaczonych do realizacji w roku 2020</t>
  </si>
  <si>
    <t>Prezydenta Miasta Poznania</t>
  </si>
  <si>
    <t xml:space="preserve">ul. boczna od ul. Brzoskwiniowej </t>
  </si>
  <si>
    <t xml:space="preserve">ul. boczna od ul. Porzeczkowej </t>
  </si>
  <si>
    <r>
      <t xml:space="preserve"> - nawierzchnia  4 791 m</t>
    </r>
    <r>
      <rPr>
        <sz val="10"/>
        <rFont val="Arial"/>
        <family val="2"/>
      </rPr>
      <t>²</t>
    </r>
  </si>
  <si>
    <t xml:space="preserve">   i odtworz. nawierzchni asfaltowej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</si>
  <si>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</si>
  <si>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</si>
  <si>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</si>
  <si>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</si>
  <si>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</si>
  <si>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</si>
  <si>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</si>
  <si>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</si>
  <si>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</si>
  <si>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</si>
  <si>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</si>
  <si>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</si>
  <si>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</si>
  <si>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</si>
  <si>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ul. boczna od ul. Skibowej </t>
  </si>
  <si>
    <t xml:space="preserve">ul. boczna od ul. Roślinnej </t>
  </si>
  <si>
    <t>61-245 Poznań</t>
  </si>
  <si>
    <t>ul. Chartowo 27/41</t>
  </si>
  <si>
    <t>Załącznik do zarządzenia Nr  405/2020/P</t>
  </si>
  <si>
    <t>z dnia 3 czerwca 2020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</si>
</sst>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0\ &quot;zł&quot;"/>
    <numFmt numFmtId="171" formatCode="#,##0.00\ _z_ł"/>
    <numFmt numFmtId="172" formatCode="0.000"/>
    <numFmt numFmtId="173" formatCode="0.0000"/>
    <numFmt numFmtId="174" formatCode="#,##0.0\ _z_ł"/>
    <numFmt numFmtId="175" formatCode="#,##0\ _z_ł"/>
    <numFmt numFmtId="176" formatCode="#,##0\ &quot;zł&quot;"/>
    <numFmt numFmtId="177" formatCode="[$-415]dddd\,\ d\ mmmm\ yyyy"/>
  </numFmts>
  <fonts count="5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sz val="14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17"/>
      <name val="Arial CE"/>
      <family val="2"/>
    </font>
    <font>
      <b/>
      <sz val="10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B050"/>
      <name val="Arial CE"/>
      <family val="2"/>
    </font>
    <font>
      <b/>
      <sz val="10"/>
      <color rgb="FF00B05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71" fontId="3" fillId="0" borderId="0" xfId="42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1" fontId="4" fillId="0" borderId="0" xfId="42" applyNumberFormat="1" applyFont="1" applyBorder="1" applyAlignment="1">
      <alignment horizontal="right"/>
    </xf>
    <xf numFmtId="171" fontId="5" fillId="0" borderId="0" xfId="4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0" fontId="0" fillId="0" borderId="0" xfId="0" applyNumberFormat="1" applyAlignment="1">
      <alignment/>
    </xf>
    <xf numFmtId="175" fontId="0" fillId="0" borderId="0" xfId="42" applyNumberFormat="1" applyFont="1" applyAlignment="1">
      <alignment horizontal="right"/>
    </xf>
    <xf numFmtId="175" fontId="0" fillId="0" borderId="14" xfId="42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left"/>
    </xf>
    <xf numFmtId="171" fontId="3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171" fontId="3" fillId="0" borderId="0" xfId="42" applyNumberFormat="1" applyFont="1" applyBorder="1" applyAlignment="1">
      <alignment horizontal="center"/>
    </xf>
    <xf numFmtId="171" fontId="7" fillId="0" borderId="0" xfId="42" applyNumberFormat="1" applyFont="1" applyBorder="1" applyAlignment="1">
      <alignment horizontal="center"/>
    </xf>
    <xf numFmtId="171" fontId="5" fillId="0" borderId="0" xfId="42" applyNumberFormat="1" applyFont="1" applyBorder="1" applyAlignment="1">
      <alignment horizontal="center"/>
    </xf>
    <xf numFmtId="171" fontId="4" fillId="0" borderId="0" xfId="42" applyNumberFormat="1" applyFont="1" applyBorder="1" applyAlignment="1">
      <alignment horizontal="center"/>
    </xf>
    <xf numFmtId="175" fontId="3" fillId="0" borderId="0" xfId="42" applyNumberFormat="1" applyFont="1" applyBorder="1" applyAlignment="1">
      <alignment horizontal="center"/>
    </xf>
    <xf numFmtId="175" fontId="5" fillId="0" borderId="0" xfId="42" applyNumberFormat="1" applyFont="1" applyBorder="1" applyAlignment="1">
      <alignment horizontal="center"/>
    </xf>
    <xf numFmtId="175" fontId="4" fillId="0" borderId="0" xfId="42" applyNumberFormat="1" applyFont="1" applyBorder="1" applyAlignment="1">
      <alignment horizontal="center"/>
    </xf>
    <xf numFmtId="165" fontId="3" fillId="0" borderId="0" xfId="42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171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1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23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171" fontId="54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171" fontId="1" fillId="0" borderId="34" xfId="42" applyNumberFormat="1" applyFont="1" applyBorder="1" applyAlignment="1">
      <alignment horizontal="center"/>
    </xf>
    <xf numFmtId="171" fontId="13" fillId="0" borderId="19" xfId="42" applyNumberFormat="1" applyFont="1" applyBorder="1" applyAlignment="1">
      <alignment horizontal="center"/>
    </xf>
    <xf numFmtId="175" fontId="14" fillId="0" borderId="18" xfId="42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14" fillId="0" borderId="18" xfId="42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1" fontId="55" fillId="0" borderId="18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171" fontId="1" fillId="0" borderId="19" xfId="42" applyNumberFormat="1" applyFont="1" applyBorder="1" applyAlignment="1">
      <alignment horizontal="center"/>
    </xf>
    <xf numFmtId="171" fontId="1" fillId="0" borderId="0" xfId="42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/>
    </xf>
    <xf numFmtId="171" fontId="14" fillId="0" borderId="19" xfId="42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/>
    </xf>
    <xf numFmtId="171" fontId="1" fillId="0" borderId="36" xfId="42" applyNumberFormat="1" applyFont="1" applyBorder="1" applyAlignment="1">
      <alignment horizontal="center"/>
    </xf>
    <xf numFmtId="171" fontId="1" fillId="0" borderId="37" xfId="42" applyNumberFormat="1" applyFont="1" applyBorder="1" applyAlignment="1">
      <alignment horizontal="center"/>
    </xf>
    <xf numFmtId="171" fontId="14" fillId="0" borderId="37" xfId="42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71" fontId="16" fillId="0" borderId="34" xfId="42" applyNumberFormat="1" applyFont="1" applyBorder="1" applyAlignment="1">
      <alignment horizontal="center"/>
    </xf>
    <xf numFmtId="171" fontId="16" fillId="0" borderId="19" xfId="42" applyNumberFormat="1" applyFont="1" applyBorder="1" applyAlignment="1">
      <alignment horizontal="center"/>
    </xf>
    <xf numFmtId="171" fontId="55" fillId="0" borderId="39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171" fontId="16" fillId="0" borderId="0" xfId="42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1" fontId="16" fillId="0" borderId="36" xfId="42" applyNumberFormat="1" applyFont="1" applyBorder="1" applyAlignment="1">
      <alignment horizontal="center"/>
    </xf>
    <xf numFmtId="171" fontId="16" fillId="0" borderId="14" xfId="42" applyNumberFormat="1" applyFont="1" applyBorder="1" applyAlignment="1">
      <alignment horizontal="center"/>
    </xf>
    <xf numFmtId="171" fontId="14" fillId="0" borderId="40" xfId="42" applyNumberFormat="1" applyFont="1" applyBorder="1" applyAlignment="1">
      <alignment horizontal="center"/>
    </xf>
    <xf numFmtId="171" fontId="55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1" fillId="0" borderId="23" xfId="0" applyFont="1" applyBorder="1" applyAlignment="1">
      <alignment horizontal="left"/>
    </xf>
    <xf numFmtId="171" fontId="1" fillId="0" borderId="41" xfId="42" applyNumberFormat="1" applyFont="1" applyBorder="1" applyAlignment="1">
      <alignment horizontal="center"/>
    </xf>
    <xf numFmtId="171" fontId="1" fillId="0" borderId="42" xfId="42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171" fontId="1" fillId="0" borderId="14" xfId="42" applyNumberFormat="1" applyFont="1" applyBorder="1" applyAlignment="1">
      <alignment horizontal="center"/>
    </xf>
    <xf numFmtId="171" fontId="16" fillId="0" borderId="37" xfId="42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171" fontId="16" fillId="0" borderId="18" xfId="42" applyNumberFormat="1" applyFont="1" applyBorder="1" applyAlignment="1">
      <alignment horizontal="center"/>
    </xf>
    <xf numFmtId="171" fontId="16" fillId="0" borderId="40" xfId="42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71" fontId="13" fillId="0" borderId="18" xfId="42" applyNumberFormat="1" applyFont="1" applyBorder="1" applyAlignment="1">
      <alignment horizontal="center"/>
    </xf>
    <xf numFmtId="171" fontId="1" fillId="0" borderId="40" xfId="42" applyNumberFormat="1" applyFont="1" applyBorder="1" applyAlignment="1">
      <alignment horizontal="center"/>
    </xf>
    <xf numFmtId="0" fontId="16" fillId="0" borderId="15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0" fillId="0" borderId="13" xfId="0" applyFont="1" applyBorder="1" applyAlignment="1">
      <alignment/>
    </xf>
    <xf numFmtId="171" fontId="14" fillId="0" borderId="35" xfId="42" applyNumberFormat="1" applyFont="1" applyBorder="1" applyAlignment="1">
      <alignment horizontal="center"/>
    </xf>
    <xf numFmtId="171" fontId="14" fillId="0" borderId="38" xfId="42" applyNumberFormat="1" applyFont="1" applyBorder="1" applyAlignment="1">
      <alignment horizontal="center"/>
    </xf>
    <xf numFmtId="2" fontId="55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71" fontId="16" fillId="0" borderId="12" xfId="42" applyNumberFormat="1" applyFont="1" applyBorder="1" applyAlignment="1">
      <alignment horizontal="center"/>
    </xf>
    <xf numFmtId="171" fontId="15" fillId="0" borderId="0" xfId="42" applyNumberFormat="1" applyFont="1" applyBorder="1" applyAlignment="1">
      <alignment horizontal="center"/>
    </xf>
    <xf numFmtId="171" fontId="15" fillId="0" borderId="14" xfId="42" applyNumberFormat="1" applyFont="1" applyBorder="1" applyAlignment="1">
      <alignment horizontal="center"/>
    </xf>
    <xf numFmtId="171" fontId="16" fillId="0" borderId="0" xfId="42" applyNumberFormat="1" applyFont="1" applyBorder="1" applyAlignment="1">
      <alignment horizontal="center"/>
    </xf>
    <xf numFmtId="171" fontId="16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1" fontId="15" fillId="0" borderId="0" xfId="42" applyNumberFormat="1" applyFont="1" applyBorder="1" applyAlignment="1">
      <alignment horizontal="right"/>
    </xf>
    <xf numFmtId="171" fontId="16" fillId="0" borderId="44" xfId="42" applyNumberFormat="1" applyFont="1" applyBorder="1" applyAlignment="1">
      <alignment horizontal="center"/>
    </xf>
    <xf numFmtId="171" fontId="13" fillId="0" borderId="45" xfId="42" applyNumberFormat="1" applyFont="1" applyBorder="1" applyAlignment="1">
      <alignment horizontal="center"/>
    </xf>
    <xf numFmtId="171" fontId="14" fillId="0" borderId="45" xfId="42" applyNumberFormat="1" applyFont="1" applyBorder="1" applyAlignment="1">
      <alignment horizontal="center"/>
    </xf>
    <xf numFmtId="171" fontId="55" fillId="0" borderId="46" xfId="42" applyNumberFormat="1" applyFont="1" applyBorder="1" applyAlignment="1">
      <alignment horizontal="center"/>
    </xf>
    <xf numFmtId="171" fontId="1" fillId="0" borderId="18" xfId="42" applyNumberFormat="1" applyFont="1" applyBorder="1" applyAlignment="1">
      <alignment horizontal="center"/>
    </xf>
    <xf numFmtId="171" fontId="1" fillId="0" borderId="18" xfId="0" applyNumberFormat="1" applyFont="1" applyBorder="1" applyAlignment="1">
      <alignment horizontal="center"/>
    </xf>
    <xf numFmtId="171" fontId="1" fillId="0" borderId="39" xfId="0" applyNumberFormat="1" applyFont="1" applyBorder="1" applyAlignment="1">
      <alignment horizontal="center"/>
    </xf>
    <xf numFmtId="171" fontId="1" fillId="0" borderId="40" xfId="0" applyNumberFormat="1" applyFont="1" applyBorder="1" applyAlignment="1">
      <alignment horizontal="center"/>
    </xf>
    <xf numFmtId="175" fontId="1" fillId="0" borderId="18" xfId="42" applyNumberFormat="1" applyFont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0" fillId="0" borderId="3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4" xfId="0" applyFont="1" applyBorder="1" applyAlignment="1">
      <alignment horizontal="center" wrapText="1" shrinkToFit="1"/>
    </xf>
    <xf numFmtId="0" fontId="1" fillId="0" borderId="22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0"/>
  <sheetViews>
    <sheetView tabSelected="1" zoomScaleSheetLayoutView="100" zoomScalePageLayoutView="0" workbookViewId="0" topLeftCell="A1">
      <selection activeCell="T27" sqref="T27"/>
    </sheetView>
  </sheetViews>
  <sheetFormatPr defaultColWidth="9.00390625" defaultRowHeight="12.75"/>
  <cols>
    <col min="1" max="1" width="1.12109375" style="0" customWidth="1"/>
    <col min="2" max="2" width="3.75390625" style="0" customWidth="1"/>
    <col min="3" max="3" width="41.125" style="0" customWidth="1"/>
    <col min="4" max="4" width="33.00390625" style="0" customWidth="1"/>
    <col min="5" max="5" width="14.125" style="47" customWidth="1"/>
    <col min="6" max="6" width="13.75390625" style="47" customWidth="1"/>
    <col min="7" max="7" width="13.875" style="47" customWidth="1"/>
    <col min="8" max="8" width="9.25390625" style="47" customWidth="1"/>
    <col min="9" max="9" width="12.125" style="47" customWidth="1"/>
    <col min="10" max="10" width="9.875" style="0" customWidth="1"/>
    <col min="11" max="11" width="9.75390625" style="0" customWidth="1"/>
    <col min="12" max="12" width="18.375" style="0" customWidth="1"/>
    <col min="13" max="13" width="1.12109375" style="0" customWidth="1"/>
  </cols>
  <sheetData>
    <row r="1" spans="4:10" ht="15" customHeight="1">
      <c r="D1" s="188" t="s">
        <v>110</v>
      </c>
      <c r="E1" s="188"/>
      <c r="F1" s="188"/>
      <c r="G1" s="48"/>
      <c r="J1" s="84" t="s">
        <v>134</v>
      </c>
    </row>
    <row r="2" spans="5:10" ht="15" customHeight="1">
      <c r="E2" s="46"/>
      <c r="G2" s="48"/>
      <c r="J2" s="84" t="s">
        <v>111</v>
      </c>
    </row>
    <row r="3" spans="5:10" ht="15" customHeight="1">
      <c r="E3" s="46"/>
      <c r="G3" s="48"/>
      <c r="J3" s="84" t="s">
        <v>135</v>
      </c>
    </row>
    <row r="4" spans="2:12" ht="13.5" thickBot="1">
      <c r="B4" s="2"/>
      <c r="C4" s="175"/>
      <c r="D4" s="175"/>
      <c r="E4" s="175"/>
      <c r="F4" s="176"/>
      <c r="G4" s="6"/>
      <c r="H4" s="6"/>
      <c r="I4" s="49"/>
      <c r="J4" s="2"/>
      <c r="K4" s="2"/>
      <c r="L4" s="85" t="s">
        <v>12</v>
      </c>
    </row>
    <row r="5" spans="1:12" ht="15.75" customHeight="1" thickBot="1">
      <c r="A5" s="2"/>
      <c r="B5" s="177" t="s">
        <v>0</v>
      </c>
      <c r="C5" s="178"/>
      <c r="D5" s="178"/>
      <c r="E5" s="67"/>
      <c r="F5" s="185" t="s">
        <v>13</v>
      </c>
      <c r="G5" s="186"/>
      <c r="H5" s="186"/>
      <c r="I5" s="187"/>
      <c r="J5" s="69"/>
      <c r="K5" s="70"/>
      <c r="L5" s="81"/>
    </row>
    <row r="6" spans="1:12" ht="12.75">
      <c r="A6" s="2"/>
      <c r="B6" s="79"/>
      <c r="C6" s="179" t="s">
        <v>2</v>
      </c>
      <c r="D6" s="182" t="s">
        <v>3</v>
      </c>
      <c r="E6" s="62" t="s">
        <v>4</v>
      </c>
      <c r="F6" s="64"/>
      <c r="G6" s="60"/>
      <c r="H6" s="65"/>
      <c r="I6" s="71"/>
      <c r="J6" s="2"/>
      <c r="K6" s="1"/>
      <c r="L6" s="3"/>
    </row>
    <row r="7" spans="1:12" ht="12.75" customHeight="1">
      <c r="A7" s="2"/>
      <c r="B7" s="4" t="s">
        <v>1</v>
      </c>
      <c r="C7" s="180"/>
      <c r="D7" s="183"/>
      <c r="E7" s="62" t="s">
        <v>14</v>
      </c>
      <c r="F7" s="43" t="s">
        <v>5</v>
      </c>
      <c r="G7" s="45" t="s">
        <v>6</v>
      </c>
      <c r="H7" s="66" t="s">
        <v>8</v>
      </c>
      <c r="I7" s="44" t="s">
        <v>6</v>
      </c>
      <c r="J7" s="42" t="s">
        <v>74</v>
      </c>
      <c r="K7" s="62" t="s">
        <v>10</v>
      </c>
      <c r="L7" s="61" t="s">
        <v>11</v>
      </c>
    </row>
    <row r="8" spans="1:12" ht="13.5" customHeight="1">
      <c r="A8" s="2"/>
      <c r="B8" s="12"/>
      <c r="C8" s="181"/>
      <c r="D8" s="184"/>
      <c r="E8" s="63" t="s">
        <v>76</v>
      </c>
      <c r="F8" s="43" t="s">
        <v>14</v>
      </c>
      <c r="G8" s="45" t="s">
        <v>7</v>
      </c>
      <c r="H8" s="66" t="s">
        <v>9</v>
      </c>
      <c r="I8" s="44" t="s">
        <v>77</v>
      </c>
      <c r="J8" s="42" t="s">
        <v>75</v>
      </c>
      <c r="K8" s="62" t="s">
        <v>78</v>
      </c>
      <c r="L8" s="59"/>
    </row>
    <row r="9" spans="1:16" ht="13.5" customHeight="1" thickBot="1">
      <c r="A9" s="2"/>
      <c r="B9" s="80">
        <v>1</v>
      </c>
      <c r="C9" s="78">
        <v>2</v>
      </c>
      <c r="D9" s="72">
        <v>3</v>
      </c>
      <c r="E9" s="73">
        <v>4</v>
      </c>
      <c r="F9" s="74">
        <v>5</v>
      </c>
      <c r="G9" s="75">
        <v>6</v>
      </c>
      <c r="H9" s="76">
        <v>7</v>
      </c>
      <c r="I9" s="77">
        <v>8</v>
      </c>
      <c r="J9" s="72">
        <v>9</v>
      </c>
      <c r="K9" s="73">
        <v>10</v>
      </c>
      <c r="L9" s="82">
        <v>11</v>
      </c>
      <c r="P9" s="2"/>
    </row>
    <row r="10" spans="1:12" ht="13.5" customHeight="1" thickTop="1">
      <c r="A10" s="2"/>
      <c r="B10" s="41" t="s">
        <v>116</v>
      </c>
      <c r="C10" s="88" t="s">
        <v>16</v>
      </c>
      <c r="D10" s="87" t="s">
        <v>112</v>
      </c>
      <c r="E10" s="89"/>
      <c r="F10" s="90"/>
      <c r="G10" s="91"/>
      <c r="H10" s="92"/>
      <c r="I10" s="92"/>
      <c r="J10" s="93"/>
      <c r="K10" s="94"/>
      <c r="L10" s="30" t="s">
        <v>82</v>
      </c>
    </row>
    <row r="11" spans="1:12" ht="12.75" customHeight="1">
      <c r="A11" s="2"/>
      <c r="B11" s="39"/>
      <c r="C11" s="88" t="s">
        <v>34</v>
      </c>
      <c r="D11" s="95" t="s">
        <v>98</v>
      </c>
      <c r="E11" s="89">
        <v>40147.2</v>
      </c>
      <c r="F11" s="89">
        <v>40147.2</v>
      </c>
      <c r="G11" s="96">
        <f>SUM(F11*H11/100)</f>
        <v>30110.4</v>
      </c>
      <c r="H11" s="97">
        <v>75</v>
      </c>
      <c r="I11" s="98">
        <f>SUM(F11-G11)</f>
        <v>10036.799999999996</v>
      </c>
      <c r="J11" s="93">
        <v>16</v>
      </c>
      <c r="K11" s="94">
        <v>90001</v>
      </c>
      <c r="L11" s="30"/>
    </row>
    <row r="12" spans="1:12" ht="12.75" customHeight="1">
      <c r="A12" s="2"/>
      <c r="B12" s="39"/>
      <c r="C12" s="88" t="s">
        <v>35</v>
      </c>
      <c r="D12" s="99" t="s">
        <v>99</v>
      </c>
      <c r="E12" s="89">
        <v>77932.8</v>
      </c>
      <c r="F12" s="89">
        <v>77932.8</v>
      </c>
      <c r="G12" s="96">
        <f>SUM(F12*H12/100)</f>
        <v>58449.6</v>
      </c>
      <c r="H12" s="97">
        <v>75</v>
      </c>
      <c r="I12" s="98">
        <f>SUM(F12-G12)</f>
        <v>19483.200000000004</v>
      </c>
      <c r="J12" s="93"/>
      <c r="K12" s="94">
        <v>90001</v>
      </c>
      <c r="L12" s="30"/>
    </row>
    <row r="13" spans="1:12" ht="12.75" customHeight="1">
      <c r="A13" s="2"/>
      <c r="B13" s="41"/>
      <c r="C13" s="88" t="s">
        <v>68</v>
      </c>
      <c r="D13" s="100"/>
      <c r="E13" s="101"/>
      <c r="F13" s="102"/>
      <c r="G13" s="96"/>
      <c r="H13" s="97"/>
      <c r="I13" s="98"/>
      <c r="J13" s="103"/>
      <c r="K13" s="94"/>
      <c r="L13" s="30"/>
    </row>
    <row r="14" spans="1:12" ht="12.75" customHeight="1">
      <c r="A14" s="2"/>
      <c r="B14" s="41"/>
      <c r="C14" s="104" t="s">
        <v>61</v>
      </c>
      <c r="D14" s="105"/>
      <c r="E14" s="89"/>
      <c r="F14" s="101"/>
      <c r="G14" s="106"/>
      <c r="H14" s="97"/>
      <c r="I14" s="98"/>
      <c r="J14" s="103"/>
      <c r="K14" s="94"/>
      <c r="L14" s="30"/>
    </row>
    <row r="15" spans="1:12" ht="12.75" customHeight="1">
      <c r="A15" s="2"/>
      <c r="B15" s="40"/>
      <c r="C15" s="107"/>
      <c r="D15" s="108"/>
      <c r="E15" s="109"/>
      <c r="F15" s="110"/>
      <c r="G15" s="111"/>
      <c r="H15" s="112"/>
      <c r="I15" s="98"/>
      <c r="J15" s="113"/>
      <c r="K15" s="114"/>
      <c r="L15" s="31"/>
    </row>
    <row r="16" spans="1:12" ht="13.5" customHeight="1">
      <c r="A16" s="2"/>
      <c r="B16" s="5" t="s">
        <v>117</v>
      </c>
      <c r="C16" s="88" t="s">
        <v>19</v>
      </c>
      <c r="D16" s="115" t="s">
        <v>113</v>
      </c>
      <c r="E16" s="116"/>
      <c r="F16" s="117"/>
      <c r="G16" s="106"/>
      <c r="H16" s="97"/>
      <c r="I16" s="118"/>
      <c r="J16" s="103"/>
      <c r="K16" s="94"/>
      <c r="L16" s="30" t="s">
        <v>82</v>
      </c>
    </row>
    <row r="17" spans="1:12" ht="12.75" customHeight="1">
      <c r="A17" s="2"/>
      <c r="B17" s="4"/>
      <c r="C17" s="88" t="s">
        <v>20</v>
      </c>
      <c r="D17" s="119" t="s">
        <v>96</v>
      </c>
      <c r="E17" s="117">
        <v>68946.44</v>
      </c>
      <c r="F17" s="120">
        <v>68946.44</v>
      </c>
      <c r="G17" s="96">
        <f>SUM(F17*H17/100)</f>
        <v>51709.83</v>
      </c>
      <c r="H17" s="97">
        <v>75</v>
      </c>
      <c r="I17" s="98">
        <f>SUM(F17-G17)</f>
        <v>17236.61</v>
      </c>
      <c r="J17" s="103">
        <v>17</v>
      </c>
      <c r="K17" s="94">
        <v>90001</v>
      </c>
      <c r="L17" s="30"/>
    </row>
    <row r="18" spans="1:12" ht="12.75" customHeight="1">
      <c r="A18" s="2"/>
      <c r="B18" s="4"/>
      <c r="C18" s="88" t="s">
        <v>133</v>
      </c>
      <c r="D18" s="105" t="s">
        <v>97</v>
      </c>
      <c r="E18" s="116">
        <v>90179.03</v>
      </c>
      <c r="F18" s="116">
        <v>90179.03</v>
      </c>
      <c r="G18" s="96">
        <f>SUM(F18*H18/100)</f>
        <v>67634.2725</v>
      </c>
      <c r="H18" s="97">
        <v>75</v>
      </c>
      <c r="I18" s="98">
        <f>SUM(F18-G18)</f>
        <v>22544.757499999992</v>
      </c>
      <c r="J18" s="93"/>
      <c r="K18" s="94">
        <v>90001</v>
      </c>
      <c r="L18" s="30"/>
    </row>
    <row r="19" spans="1:12" ht="12.75" customHeight="1">
      <c r="A19" s="2"/>
      <c r="B19" s="11"/>
      <c r="C19" s="121" t="s">
        <v>132</v>
      </c>
      <c r="D19" s="122"/>
      <c r="E19" s="123"/>
      <c r="F19" s="124"/>
      <c r="G19" s="125"/>
      <c r="H19" s="112"/>
      <c r="I19" s="126"/>
      <c r="J19" s="127"/>
      <c r="K19" s="114"/>
      <c r="L19" s="31"/>
    </row>
    <row r="20" spans="1:12" ht="12.75" customHeight="1">
      <c r="A20" s="2"/>
      <c r="B20" s="4" t="s">
        <v>118</v>
      </c>
      <c r="C20" s="128" t="s">
        <v>23</v>
      </c>
      <c r="D20" s="129" t="s">
        <v>36</v>
      </c>
      <c r="E20" s="130"/>
      <c r="F20" s="131"/>
      <c r="G20" s="96"/>
      <c r="H20" s="132"/>
      <c r="I20" s="98"/>
      <c r="J20" s="133"/>
      <c r="K20" s="94"/>
      <c r="L20" s="30" t="s">
        <v>82</v>
      </c>
    </row>
    <row r="21" spans="1:12" ht="13.5" customHeight="1">
      <c r="A21" s="2"/>
      <c r="B21" s="4"/>
      <c r="C21" s="88" t="s">
        <v>24</v>
      </c>
      <c r="D21" s="134" t="s">
        <v>94</v>
      </c>
      <c r="E21" s="116">
        <v>71245.47</v>
      </c>
      <c r="F21" s="116">
        <v>71245.47</v>
      </c>
      <c r="G21" s="168">
        <f>SUM(F21*H21/100)</f>
        <v>53434.1025</v>
      </c>
      <c r="H21" s="97">
        <v>75</v>
      </c>
      <c r="I21" s="169">
        <f>SUM(F21-G21)</f>
        <v>17811.3675</v>
      </c>
      <c r="J21" s="93">
        <v>16</v>
      </c>
      <c r="K21" s="94">
        <v>90001</v>
      </c>
      <c r="L21" s="32"/>
    </row>
    <row r="22" spans="1:12" ht="12.75" customHeight="1">
      <c r="A22" s="2"/>
      <c r="B22" s="4"/>
      <c r="C22" s="88" t="s">
        <v>25</v>
      </c>
      <c r="D22" s="95" t="s">
        <v>95</v>
      </c>
      <c r="E22" s="89">
        <v>88754.53</v>
      </c>
      <c r="F22" s="89">
        <v>88754.53</v>
      </c>
      <c r="G22" s="168">
        <f>SUM(F22*H22/100)</f>
        <v>66565.8975</v>
      </c>
      <c r="H22" s="97">
        <v>75</v>
      </c>
      <c r="I22" s="169">
        <f>SUM(F22-G22)</f>
        <v>22188.632499999992</v>
      </c>
      <c r="J22" s="93"/>
      <c r="K22" s="94">
        <v>90001</v>
      </c>
      <c r="L22" s="32"/>
    </row>
    <row r="23" spans="1:12" ht="12.75" customHeight="1">
      <c r="A23" s="2"/>
      <c r="B23" s="4"/>
      <c r="C23" s="88" t="s">
        <v>26</v>
      </c>
      <c r="D23" s="95" t="s">
        <v>115</v>
      </c>
      <c r="E23" s="89"/>
      <c r="F23" s="102"/>
      <c r="G23" s="168"/>
      <c r="H23" s="97"/>
      <c r="I23" s="169"/>
      <c r="J23" s="93"/>
      <c r="K23" s="135"/>
      <c r="L23" s="32"/>
    </row>
    <row r="24" spans="1:15" ht="12.75" customHeight="1">
      <c r="A24" s="2"/>
      <c r="B24" s="12"/>
      <c r="C24" s="121"/>
      <c r="D24" s="136"/>
      <c r="E24" s="109"/>
      <c r="F24" s="137"/>
      <c r="G24" s="145"/>
      <c r="H24" s="112"/>
      <c r="I24" s="169"/>
      <c r="J24" s="127"/>
      <c r="K24" s="114"/>
      <c r="L24" s="31"/>
      <c r="O24" s="7"/>
    </row>
    <row r="25" spans="1:21" ht="12.75" customHeight="1">
      <c r="A25" s="2"/>
      <c r="B25" s="4" t="s">
        <v>119</v>
      </c>
      <c r="C25" s="88" t="s">
        <v>16</v>
      </c>
      <c r="D25" s="87" t="s">
        <v>130</v>
      </c>
      <c r="E25" s="116"/>
      <c r="F25" s="120"/>
      <c r="G25" s="168"/>
      <c r="H25" s="97"/>
      <c r="I25" s="170"/>
      <c r="J25" s="93"/>
      <c r="K25" s="94"/>
      <c r="L25" s="30" t="s">
        <v>82</v>
      </c>
      <c r="O25" s="7"/>
      <c r="P25" s="7"/>
      <c r="Q25" s="10"/>
      <c r="R25" s="14"/>
      <c r="S25" s="13"/>
      <c r="T25" s="15"/>
      <c r="U25" s="9"/>
    </row>
    <row r="26" spans="1:21" ht="13.5" customHeight="1">
      <c r="A26" s="2"/>
      <c r="B26" s="4"/>
      <c r="C26" s="88" t="s">
        <v>102</v>
      </c>
      <c r="D26" s="134" t="s">
        <v>92</v>
      </c>
      <c r="E26" s="116">
        <v>55752.25</v>
      </c>
      <c r="F26" s="120">
        <v>55752.25</v>
      </c>
      <c r="G26" s="168">
        <f>SUM(F26*H26/100)</f>
        <v>41814.1875</v>
      </c>
      <c r="H26" s="97">
        <v>75</v>
      </c>
      <c r="I26" s="169">
        <f>SUM(F26-G26)</f>
        <v>13938.0625</v>
      </c>
      <c r="J26" s="93">
        <v>16</v>
      </c>
      <c r="K26" s="94">
        <v>90001</v>
      </c>
      <c r="L26" s="30"/>
      <c r="O26" s="7"/>
      <c r="P26" s="7"/>
      <c r="Q26" s="10"/>
      <c r="R26" s="14"/>
      <c r="S26" s="13"/>
      <c r="T26" s="15"/>
      <c r="U26" s="9"/>
    </row>
    <row r="27" spans="1:21" ht="12.75">
      <c r="A27" s="2"/>
      <c r="B27" s="4"/>
      <c r="C27" s="88" t="s">
        <v>37</v>
      </c>
      <c r="D27" s="105" t="s">
        <v>93</v>
      </c>
      <c r="E27" s="116">
        <v>124631.21</v>
      </c>
      <c r="F27" s="116">
        <v>124631.21</v>
      </c>
      <c r="G27" s="168">
        <f>SUM(F27*H27/100)</f>
        <v>93473.4075</v>
      </c>
      <c r="H27" s="97">
        <v>75</v>
      </c>
      <c r="I27" s="169">
        <f>SUM(F27-G27)</f>
        <v>31157.802500000005</v>
      </c>
      <c r="J27" s="93"/>
      <c r="K27" s="94">
        <v>90001</v>
      </c>
      <c r="L27" s="30"/>
      <c r="M27" s="2"/>
      <c r="O27" s="7"/>
      <c r="P27" s="7"/>
      <c r="Q27" s="10"/>
      <c r="R27" s="14"/>
      <c r="S27" s="13"/>
      <c r="T27" s="15"/>
      <c r="U27" s="9"/>
    </row>
    <row r="28" spans="1:21" ht="12.75">
      <c r="A28" s="2"/>
      <c r="B28" s="4"/>
      <c r="C28" s="88" t="s">
        <v>27</v>
      </c>
      <c r="D28" s="95"/>
      <c r="E28" s="116"/>
      <c r="F28" s="120"/>
      <c r="G28" s="168"/>
      <c r="H28" s="97"/>
      <c r="I28" s="169"/>
      <c r="J28" s="93"/>
      <c r="K28" s="94"/>
      <c r="L28" s="30"/>
      <c r="M28" s="2"/>
      <c r="O28" s="7"/>
      <c r="P28" s="7"/>
      <c r="Q28" s="10"/>
      <c r="R28" s="14"/>
      <c r="S28" s="13"/>
      <c r="T28" s="15"/>
      <c r="U28" s="9"/>
    </row>
    <row r="29" spans="2:21" ht="12.75">
      <c r="B29" s="4"/>
      <c r="C29" s="88" t="s">
        <v>28</v>
      </c>
      <c r="D29" s="95"/>
      <c r="E29" s="116"/>
      <c r="F29" s="120"/>
      <c r="G29" s="168"/>
      <c r="H29" s="97"/>
      <c r="I29" s="169"/>
      <c r="J29" s="93"/>
      <c r="K29" s="94"/>
      <c r="L29" s="30"/>
      <c r="M29" s="2"/>
      <c r="O29" s="7"/>
      <c r="P29" s="7"/>
      <c r="Q29" s="10"/>
      <c r="R29" s="14"/>
      <c r="S29" s="13"/>
      <c r="T29" s="15"/>
      <c r="U29" s="9"/>
    </row>
    <row r="30" spans="2:21" ht="12.75">
      <c r="B30" s="11"/>
      <c r="C30" s="121"/>
      <c r="D30" s="122"/>
      <c r="E30" s="123"/>
      <c r="F30" s="124"/>
      <c r="G30" s="145"/>
      <c r="H30" s="112"/>
      <c r="I30" s="169"/>
      <c r="J30" s="127"/>
      <c r="K30" s="114"/>
      <c r="L30" s="31"/>
      <c r="M30" s="2"/>
      <c r="O30" s="7"/>
      <c r="P30" s="7"/>
      <c r="Q30" s="10"/>
      <c r="R30" s="14"/>
      <c r="S30" s="13"/>
      <c r="T30" s="15"/>
      <c r="U30" s="9"/>
    </row>
    <row r="31" spans="2:21" ht="12.75" customHeight="1">
      <c r="B31" s="4" t="s">
        <v>120</v>
      </c>
      <c r="C31" s="88" t="s">
        <v>38</v>
      </c>
      <c r="D31" s="115" t="s">
        <v>41</v>
      </c>
      <c r="E31" s="116"/>
      <c r="F31" s="120"/>
      <c r="G31" s="168"/>
      <c r="H31" s="97"/>
      <c r="I31" s="170"/>
      <c r="J31" s="93"/>
      <c r="K31" s="94"/>
      <c r="L31" s="30" t="s">
        <v>82</v>
      </c>
      <c r="M31" s="2"/>
      <c r="O31" s="7"/>
      <c r="P31" s="7"/>
      <c r="Q31" s="10"/>
      <c r="R31" s="14"/>
      <c r="S31" s="13"/>
      <c r="T31" s="15"/>
      <c r="U31" s="9"/>
    </row>
    <row r="32" spans="2:21" ht="12.75" customHeight="1">
      <c r="B32" s="4"/>
      <c r="C32" s="88" t="s">
        <v>39</v>
      </c>
      <c r="D32" s="105" t="s">
        <v>80</v>
      </c>
      <c r="E32" s="116">
        <v>96068</v>
      </c>
      <c r="F32" s="116">
        <v>96068</v>
      </c>
      <c r="G32" s="168">
        <f>SUM(F32*H32/100)</f>
        <v>72051</v>
      </c>
      <c r="H32" s="97">
        <v>75</v>
      </c>
      <c r="I32" s="169">
        <f>SUM(F32-G32)</f>
        <v>24017</v>
      </c>
      <c r="J32" s="93">
        <v>17</v>
      </c>
      <c r="K32" s="94">
        <v>90015</v>
      </c>
      <c r="L32" s="30"/>
      <c r="M32" s="2"/>
      <c r="O32" s="7"/>
      <c r="P32" s="7"/>
      <c r="Q32" s="10"/>
      <c r="R32" s="14"/>
      <c r="S32" s="13"/>
      <c r="T32" s="15"/>
      <c r="U32" s="9"/>
    </row>
    <row r="33" spans="2:21" ht="13.5" customHeight="1">
      <c r="B33" s="4"/>
      <c r="C33" s="88" t="s">
        <v>40</v>
      </c>
      <c r="D33" s="95" t="s">
        <v>81</v>
      </c>
      <c r="E33" s="116"/>
      <c r="F33" s="120"/>
      <c r="G33" s="168"/>
      <c r="H33" s="97"/>
      <c r="I33" s="169"/>
      <c r="J33" s="93"/>
      <c r="K33" s="94"/>
      <c r="L33" s="30"/>
      <c r="M33" s="2"/>
      <c r="O33" s="7"/>
      <c r="P33" s="7"/>
      <c r="Q33" s="10"/>
      <c r="R33" s="14"/>
      <c r="S33" s="13"/>
      <c r="T33" s="15"/>
      <c r="U33" s="9"/>
    </row>
    <row r="34" spans="2:21" ht="12.75" customHeight="1">
      <c r="B34" s="4"/>
      <c r="C34" s="88" t="s">
        <v>29</v>
      </c>
      <c r="D34" s="95"/>
      <c r="E34" s="116"/>
      <c r="F34" s="120"/>
      <c r="G34" s="168"/>
      <c r="H34" s="97"/>
      <c r="I34" s="169"/>
      <c r="J34" s="93"/>
      <c r="K34" s="94"/>
      <c r="L34" s="30"/>
      <c r="M34" s="2"/>
      <c r="O34" s="7"/>
      <c r="P34" s="7"/>
      <c r="Q34" s="10"/>
      <c r="R34" s="14"/>
      <c r="S34" s="13"/>
      <c r="T34" s="15"/>
      <c r="U34" s="9"/>
    </row>
    <row r="35" spans="2:21" ht="12.75" customHeight="1">
      <c r="B35" s="11"/>
      <c r="C35" s="121"/>
      <c r="D35" s="108"/>
      <c r="E35" s="138"/>
      <c r="F35" s="124"/>
      <c r="G35" s="145"/>
      <c r="H35" s="92"/>
      <c r="I35" s="171"/>
      <c r="J35" s="113"/>
      <c r="K35" s="114"/>
      <c r="L35" s="31"/>
      <c r="M35" s="2"/>
      <c r="O35" s="7"/>
      <c r="P35" s="7"/>
      <c r="Q35" s="10"/>
      <c r="R35" s="14"/>
      <c r="S35" s="13"/>
      <c r="T35" s="15"/>
      <c r="U35" s="9"/>
    </row>
    <row r="36" spans="2:21" ht="14.25" customHeight="1">
      <c r="B36" s="5" t="s">
        <v>121</v>
      </c>
      <c r="C36" s="88" t="s">
        <v>103</v>
      </c>
      <c r="D36" s="139" t="s">
        <v>30</v>
      </c>
      <c r="E36" s="116"/>
      <c r="F36" s="120"/>
      <c r="G36" s="168"/>
      <c r="H36" s="132"/>
      <c r="I36" s="169"/>
      <c r="J36" s="93"/>
      <c r="K36" s="94"/>
      <c r="L36" s="30" t="s">
        <v>82</v>
      </c>
      <c r="M36" s="2"/>
      <c r="O36" s="7"/>
      <c r="P36" s="7"/>
      <c r="Q36" s="10"/>
      <c r="R36" s="14"/>
      <c r="S36" s="13"/>
      <c r="T36" s="15"/>
      <c r="U36" s="9"/>
    </row>
    <row r="37" spans="2:21" ht="14.25" customHeight="1">
      <c r="B37" s="4"/>
      <c r="C37" s="88" t="s">
        <v>104</v>
      </c>
      <c r="D37" s="140" t="s">
        <v>42</v>
      </c>
      <c r="E37" s="116">
        <v>305832.09</v>
      </c>
      <c r="F37" s="120">
        <v>305892.09</v>
      </c>
      <c r="G37" s="168">
        <f>SUM(F37*H37/100)</f>
        <v>229419.06750000003</v>
      </c>
      <c r="H37" s="97">
        <v>75</v>
      </c>
      <c r="I37" s="169">
        <f>SUM(F37-G37)</f>
        <v>76473.02249999999</v>
      </c>
      <c r="J37" s="93">
        <v>15</v>
      </c>
      <c r="K37" s="94">
        <v>60016</v>
      </c>
      <c r="L37" s="30"/>
      <c r="M37" s="2"/>
      <c r="O37" s="7"/>
      <c r="P37" s="7"/>
      <c r="Q37" s="10"/>
      <c r="R37" s="14"/>
      <c r="S37" s="13"/>
      <c r="T37" s="15"/>
      <c r="U37" s="9"/>
    </row>
    <row r="38" spans="2:21" ht="13.5" customHeight="1">
      <c r="B38" s="4"/>
      <c r="C38" s="88" t="s">
        <v>30</v>
      </c>
      <c r="D38" s="140" t="s">
        <v>89</v>
      </c>
      <c r="E38" s="116"/>
      <c r="F38" s="116"/>
      <c r="G38" s="168"/>
      <c r="H38" s="97"/>
      <c r="I38" s="169"/>
      <c r="J38" s="93"/>
      <c r="K38" s="94"/>
      <c r="L38" s="30"/>
      <c r="O38" s="7"/>
      <c r="P38" s="7"/>
      <c r="Q38" s="10"/>
      <c r="R38" s="14"/>
      <c r="S38" s="13"/>
      <c r="T38" s="15"/>
      <c r="U38" s="9"/>
    </row>
    <row r="39" spans="1:46" s="34" customFormat="1" ht="12.75">
      <c r="A39" s="2"/>
      <c r="B39" s="5"/>
      <c r="C39" s="88" t="s">
        <v>31</v>
      </c>
      <c r="D39" s="105" t="s">
        <v>91</v>
      </c>
      <c r="E39" s="116">
        <v>37797.17</v>
      </c>
      <c r="F39" s="141">
        <v>37797.17</v>
      </c>
      <c r="G39" s="168">
        <f>SUM(F39*H39/100)</f>
        <v>28347.8775</v>
      </c>
      <c r="H39" s="103">
        <v>75</v>
      </c>
      <c r="I39" s="169">
        <f>SUM(F39-G39)</f>
        <v>9449.2925</v>
      </c>
      <c r="J39" s="103"/>
      <c r="K39" s="94">
        <v>90015</v>
      </c>
      <c r="L39" s="30"/>
      <c r="M39" s="1"/>
      <c r="N39" s="2"/>
      <c r="O39" s="7"/>
      <c r="P39" s="7"/>
      <c r="Q39" s="10"/>
      <c r="R39" s="14"/>
      <c r="S39" s="13"/>
      <c r="T39" s="15"/>
      <c r="U39" s="9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2:21" s="2" customFormat="1" ht="12.75">
      <c r="B40" s="5"/>
      <c r="C40" s="88"/>
      <c r="D40" s="105" t="s">
        <v>79</v>
      </c>
      <c r="E40" s="116"/>
      <c r="F40" s="141"/>
      <c r="G40" s="168"/>
      <c r="H40" s="103"/>
      <c r="I40" s="169"/>
      <c r="J40" s="103"/>
      <c r="K40" s="94"/>
      <c r="L40" s="30"/>
      <c r="O40" s="7"/>
      <c r="P40" s="7"/>
      <c r="Q40" s="10"/>
      <c r="R40" s="14"/>
      <c r="S40" s="13"/>
      <c r="T40" s="15"/>
      <c r="U40" s="9"/>
    </row>
    <row r="41" spans="2:21" s="2" customFormat="1" ht="12.75">
      <c r="B41" s="12"/>
      <c r="C41" s="121"/>
      <c r="D41" s="108"/>
      <c r="E41" s="123"/>
      <c r="F41" s="142"/>
      <c r="G41" s="145"/>
      <c r="H41" s="127"/>
      <c r="I41" s="171"/>
      <c r="J41" s="127"/>
      <c r="K41" s="114"/>
      <c r="L41" s="31"/>
      <c r="O41" s="7"/>
      <c r="P41" s="7"/>
      <c r="Q41" s="10"/>
      <c r="R41" s="14"/>
      <c r="S41" s="13"/>
      <c r="T41" s="15"/>
      <c r="U41" s="9"/>
    </row>
    <row r="42" spans="2:21" s="2" customFormat="1" ht="13.5" customHeight="1">
      <c r="B42" s="4" t="s">
        <v>122</v>
      </c>
      <c r="C42" s="88" t="s">
        <v>49</v>
      </c>
      <c r="D42" s="143" t="s">
        <v>44</v>
      </c>
      <c r="E42" s="89"/>
      <c r="F42" s="144"/>
      <c r="G42" s="172"/>
      <c r="H42" s="97"/>
      <c r="I42" s="169"/>
      <c r="J42" s="93"/>
      <c r="K42" s="94"/>
      <c r="L42" s="30" t="s">
        <v>82</v>
      </c>
      <c r="O42" s="7"/>
      <c r="P42" s="7"/>
      <c r="Q42" s="10"/>
      <c r="R42" s="14"/>
      <c r="S42" s="13"/>
      <c r="T42" s="15"/>
      <c r="U42" s="9"/>
    </row>
    <row r="43" spans="1:21" ht="12.75" customHeight="1">
      <c r="A43" s="2"/>
      <c r="B43" s="4"/>
      <c r="C43" s="88" t="s">
        <v>32</v>
      </c>
      <c r="D43" s="140" t="s">
        <v>42</v>
      </c>
      <c r="E43" s="89">
        <v>770000</v>
      </c>
      <c r="F43" s="89">
        <v>770000</v>
      </c>
      <c r="G43" s="168">
        <f>SUM(F43*H43/100)</f>
        <v>577500</v>
      </c>
      <c r="H43" s="97">
        <v>75</v>
      </c>
      <c r="I43" s="169">
        <f>SUM(F43-G43)</f>
        <v>192500</v>
      </c>
      <c r="J43" s="93">
        <v>16</v>
      </c>
      <c r="K43" s="94">
        <v>60016</v>
      </c>
      <c r="L43" s="30"/>
      <c r="M43" s="2"/>
      <c r="O43" s="7"/>
      <c r="P43" s="7"/>
      <c r="Q43" s="10"/>
      <c r="R43" s="14"/>
      <c r="S43" s="13"/>
      <c r="T43" s="15"/>
      <c r="U43" s="9"/>
    </row>
    <row r="44" spans="2:21" ht="12.75" customHeight="1">
      <c r="B44" s="4"/>
      <c r="C44" s="88" t="s">
        <v>43</v>
      </c>
      <c r="D44" s="134" t="s">
        <v>88</v>
      </c>
      <c r="E44" s="89"/>
      <c r="F44" s="102"/>
      <c r="G44" s="168"/>
      <c r="H44" s="97"/>
      <c r="I44" s="169"/>
      <c r="J44" s="93"/>
      <c r="K44" s="94"/>
      <c r="L44" s="30"/>
      <c r="P44" s="7"/>
      <c r="Q44" s="10"/>
      <c r="R44" s="14"/>
      <c r="S44" s="13"/>
      <c r="T44" s="15"/>
      <c r="U44" s="9"/>
    </row>
    <row r="45" spans="2:12" ht="13.5" customHeight="1">
      <c r="B45" s="5"/>
      <c r="C45" s="104" t="s">
        <v>33</v>
      </c>
      <c r="D45" s="95"/>
      <c r="E45" s="89"/>
      <c r="F45" s="102"/>
      <c r="G45" s="168"/>
      <c r="H45" s="92"/>
      <c r="I45" s="169"/>
      <c r="J45" s="93"/>
      <c r="K45" s="94"/>
      <c r="L45" s="30"/>
    </row>
    <row r="46" spans="2:12" ht="13.5" customHeight="1">
      <c r="B46" s="12"/>
      <c r="C46" s="107"/>
      <c r="D46" s="108"/>
      <c r="E46" s="109"/>
      <c r="F46" s="145"/>
      <c r="G46" s="145"/>
      <c r="H46" s="112"/>
      <c r="I46" s="171"/>
      <c r="J46" s="127"/>
      <c r="K46" s="114"/>
      <c r="L46" s="31"/>
    </row>
    <row r="47" spans="2:12" ht="12.75">
      <c r="B47" s="4" t="s">
        <v>123</v>
      </c>
      <c r="C47" s="88" t="s">
        <v>38</v>
      </c>
      <c r="D47" s="146" t="s">
        <v>48</v>
      </c>
      <c r="E47" s="116"/>
      <c r="F47" s="120"/>
      <c r="G47" s="168"/>
      <c r="H47" s="97"/>
      <c r="I47" s="169"/>
      <c r="J47" s="93"/>
      <c r="K47" s="94"/>
      <c r="L47" s="30" t="s">
        <v>82</v>
      </c>
    </row>
    <row r="48" spans="2:12" ht="12.75">
      <c r="B48" s="4"/>
      <c r="C48" s="147" t="s">
        <v>45</v>
      </c>
      <c r="D48" s="134" t="s">
        <v>90</v>
      </c>
      <c r="E48" s="116">
        <v>56832.65</v>
      </c>
      <c r="F48" s="120">
        <v>44000</v>
      </c>
      <c r="G48" s="168">
        <f>SUM(F48*H48/100)</f>
        <v>33000</v>
      </c>
      <c r="H48" s="97">
        <v>75</v>
      </c>
      <c r="I48" s="169">
        <f>SUM(F48-G48)</f>
        <v>11000</v>
      </c>
      <c r="J48" s="93">
        <v>16</v>
      </c>
      <c r="K48" s="94">
        <v>90001</v>
      </c>
      <c r="L48" s="30"/>
    </row>
    <row r="49" spans="2:12" ht="12.75">
      <c r="B49" s="4"/>
      <c r="C49" s="147" t="s">
        <v>46</v>
      </c>
      <c r="D49" s="148"/>
      <c r="E49" s="116"/>
      <c r="F49" s="120"/>
      <c r="G49" s="168"/>
      <c r="H49" s="97"/>
      <c r="I49" s="169"/>
      <c r="J49" s="93"/>
      <c r="K49" s="94"/>
      <c r="L49" s="30"/>
    </row>
    <row r="50" spans="2:12" ht="12.75">
      <c r="B50" s="12"/>
      <c r="C50" s="149" t="s">
        <v>47</v>
      </c>
      <c r="D50" s="150"/>
      <c r="E50" s="123"/>
      <c r="F50" s="124"/>
      <c r="G50" s="145"/>
      <c r="H50" s="112"/>
      <c r="I50" s="171"/>
      <c r="J50" s="127"/>
      <c r="K50" s="114"/>
      <c r="L50" s="31"/>
    </row>
    <row r="51" spans="2:12" ht="12.75">
      <c r="B51" s="5" t="s">
        <v>124</v>
      </c>
      <c r="C51" s="88" t="s">
        <v>100</v>
      </c>
      <c r="D51" s="115" t="s">
        <v>52</v>
      </c>
      <c r="E51" s="89"/>
      <c r="F51" s="101"/>
      <c r="G51" s="96"/>
      <c r="H51" s="92"/>
      <c r="I51" s="98"/>
      <c r="J51" s="93"/>
      <c r="K51" s="94"/>
      <c r="L51" s="30" t="s">
        <v>82</v>
      </c>
    </row>
    <row r="52" spans="1:12" ht="12.75">
      <c r="A52" t="s">
        <v>15</v>
      </c>
      <c r="B52" s="4"/>
      <c r="C52" s="88" t="s">
        <v>101</v>
      </c>
      <c r="D52" s="134" t="s">
        <v>90</v>
      </c>
      <c r="E52" s="116">
        <v>83200</v>
      </c>
      <c r="F52" s="120">
        <v>83200</v>
      </c>
      <c r="G52" s="168">
        <f>SUM(F52*H52/100)</f>
        <v>62400</v>
      </c>
      <c r="H52" s="97">
        <v>75</v>
      </c>
      <c r="I52" s="169">
        <f>SUM(F52-G52)</f>
        <v>20800</v>
      </c>
      <c r="J52" s="93">
        <v>17</v>
      </c>
      <c r="K52" s="94">
        <v>90001</v>
      </c>
      <c r="L52" s="32"/>
    </row>
    <row r="53" spans="2:12" ht="12.75" customHeight="1">
      <c r="B53" s="4"/>
      <c r="C53" s="88" t="s">
        <v>50</v>
      </c>
      <c r="D53" s="95"/>
      <c r="E53" s="89"/>
      <c r="F53" s="102"/>
      <c r="G53" s="96"/>
      <c r="H53" s="97"/>
      <c r="I53" s="98"/>
      <c r="J53" s="93"/>
      <c r="K53" s="94"/>
      <c r="L53" s="32"/>
    </row>
    <row r="54" spans="2:12" ht="12.75">
      <c r="B54" s="4"/>
      <c r="C54" s="88" t="s">
        <v>51</v>
      </c>
      <c r="D54" s="95"/>
      <c r="E54" s="89"/>
      <c r="F54" s="102"/>
      <c r="G54" s="96"/>
      <c r="H54" s="97"/>
      <c r="I54" s="98"/>
      <c r="J54" s="93"/>
      <c r="K54" s="135"/>
      <c r="L54" s="32"/>
    </row>
    <row r="55" spans="2:12" ht="13.5" customHeight="1">
      <c r="B55" s="11"/>
      <c r="C55" s="121"/>
      <c r="D55" s="136"/>
      <c r="E55" s="109"/>
      <c r="F55" s="110"/>
      <c r="G55" s="125"/>
      <c r="H55" s="151"/>
      <c r="I55" s="98"/>
      <c r="J55" s="127"/>
      <c r="K55" s="114"/>
      <c r="L55" s="31"/>
    </row>
    <row r="56" spans="2:12" ht="12.75">
      <c r="B56" s="4" t="s">
        <v>125</v>
      </c>
      <c r="C56" s="88" t="s">
        <v>16</v>
      </c>
      <c r="D56" s="87" t="s">
        <v>131</v>
      </c>
      <c r="E56" s="89"/>
      <c r="F56" s="90"/>
      <c r="G56" s="91"/>
      <c r="H56" s="97"/>
      <c r="I56" s="118"/>
      <c r="J56" s="93"/>
      <c r="K56" s="94"/>
      <c r="L56" s="30" t="s">
        <v>82</v>
      </c>
    </row>
    <row r="57" spans="2:12" ht="12.75">
      <c r="B57" s="4"/>
      <c r="C57" s="88" t="s">
        <v>53</v>
      </c>
      <c r="D57" s="95" t="s">
        <v>105</v>
      </c>
      <c r="E57" s="89">
        <v>66876.03</v>
      </c>
      <c r="F57" s="89">
        <v>66876.03</v>
      </c>
      <c r="G57" s="96">
        <f>SUM(F57*H57/100)</f>
        <v>50157.0225</v>
      </c>
      <c r="H57" s="97">
        <v>75</v>
      </c>
      <c r="I57" s="98">
        <f>SUM(F57-G57)</f>
        <v>16719.0075</v>
      </c>
      <c r="J57" s="93">
        <v>14</v>
      </c>
      <c r="K57" s="94">
        <v>90001</v>
      </c>
      <c r="L57" s="30"/>
    </row>
    <row r="58" spans="2:12" ht="12.75">
      <c r="B58" s="4"/>
      <c r="C58" s="88" t="s">
        <v>72</v>
      </c>
      <c r="D58" s="134" t="s">
        <v>106</v>
      </c>
      <c r="E58" s="89">
        <v>78468.63</v>
      </c>
      <c r="F58" s="89">
        <v>78468.63</v>
      </c>
      <c r="G58" s="96">
        <f>SUM(F58*H58/100)</f>
        <v>58851.4725</v>
      </c>
      <c r="H58" s="97">
        <v>75</v>
      </c>
      <c r="I58" s="98">
        <f>SUM(F58-G58)</f>
        <v>19617.1575</v>
      </c>
      <c r="J58" s="93"/>
      <c r="K58" s="94">
        <v>90001</v>
      </c>
      <c r="L58" s="30"/>
    </row>
    <row r="59" spans="2:12" ht="12.75">
      <c r="B59" s="4"/>
      <c r="C59" s="104" t="s">
        <v>73</v>
      </c>
      <c r="D59" s="134"/>
      <c r="E59" s="89"/>
      <c r="F59" s="102"/>
      <c r="G59" s="96"/>
      <c r="H59" s="97"/>
      <c r="I59" s="98"/>
      <c r="J59" s="93"/>
      <c r="K59" s="94"/>
      <c r="L59" s="30"/>
    </row>
    <row r="60" spans="2:12" ht="12.75">
      <c r="B60" s="12"/>
      <c r="C60" s="152"/>
      <c r="D60" s="108"/>
      <c r="E60" s="109"/>
      <c r="F60" s="137"/>
      <c r="G60" s="125"/>
      <c r="H60" s="112"/>
      <c r="I60" s="98"/>
      <c r="J60" s="127"/>
      <c r="K60" s="114"/>
      <c r="L60" s="31"/>
    </row>
    <row r="61" spans="2:12" ht="12.75">
      <c r="B61" s="4" t="s">
        <v>126</v>
      </c>
      <c r="C61" s="147" t="s">
        <v>54</v>
      </c>
      <c r="D61" s="146" t="s">
        <v>55</v>
      </c>
      <c r="E61" s="116"/>
      <c r="F61" s="120"/>
      <c r="G61" s="96"/>
      <c r="H61" s="97"/>
      <c r="I61" s="118"/>
      <c r="J61" s="93"/>
      <c r="K61" s="94"/>
      <c r="L61" s="30" t="s">
        <v>82</v>
      </c>
    </row>
    <row r="62" spans="2:12" ht="12.75">
      <c r="B62" s="4"/>
      <c r="C62" s="147" t="s">
        <v>56</v>
      </c>
      <c r="D62" s="134" t="s">
        <v>107</v>
      </c>
      <c r="E62" s="116">
        <v>142690</v>
      </c>
      <c r="F62" s="120">
        <v>142690</v>
      </c>
      <c r="G62" s="96">
        <f>SUM(F62*H62/100)</f>
        <v>107017.5</v>
      </c>
      <c r="H62" s="97">
        <v>75</v>
      </c>
      <c r="I62" s="98">
        <f>SUM(F62-G62)</f>
        <v>35672.5</v>
      </c>
      <c r="J62" s="93">
        <v>16</v>
      </c>
      <c r="K62" s="94">
        <v>90001</v>
      </c>
      <c r="L62" s="30"/>
    </row>
    <row r="63" spans="2:12" ht="12.75">
      <c r="B63" s="4"/>
      <c r="C63" s="147" t="s">
        <v>71</v>
      </c>
      <c r="D63" s="148"/>
      <c r="E63" s="116"/>
      <c r="F63" s="120"/>
      <c r="G63" s="96"/>
      <c r="H63" s="97"/>
      <c r="I63" s="98"/>
      <c r="J63" s="93"/>
      <c r="K63" s="94"/>
      <c r="L63" s="30"/>
    </row>
    <row r="64" spans="2:12" ht="12.75">
      <c r="B64" s="4"/>
      <c r="C64" s="147" t="s">
        <v>47</v>
      </c>
      <c r="D64" s="148"/>
      <c r="E64" s="116"/>
      <c r="F64" s="120"/>
      <c r="G64" s="153"/>
      <c r="H64" s="92"/>
      <c r="I64" s="98"/>
      <c r="J64" s="93"/>
      <c r="K64" s="94"/>
      <c r="L64" s="30"/>
    </row>
    <row r="65" spans="2:12" ht="12.75">
      <c r="B65" s="5"/>
      <c r="C65" s="149"/>
      <c r="D65" s="150"/>
      <c r="E65" s="123"/>
      <c r="F65" s="124"/>
      <c r="G65" s="154"/>
      <c r="H65" s="151"/>
      <c r="I65" s="126"/>
      <c r="J65" s="127"/>
      <c r="K65" s="114"/>
      <c r="L65" s="31"/>
    </row>
    <row r="66" spans="2:12" ht="12.75">
      <c r="B66" s="174" t="s">
        <v>127</v>
      </c>
      <c r="C66" s="173" t="s">
        <v>17</v>
      </c>
      <c r="D66" s="139" t="s">
        <v>87</v>
      </c>
      <c r="E66" s="116"/>
      <c r="F66" s="120"/>
      <c r="G66" s="96"/>
      <c r="H66" s="97"/>
      <c r="I66" s="155"/>
      <c r="J66" s="93"/>
      <c r="K66" s="94"/>
      <c r="L66" s="30" t="s">
        <v>83</v>
      </c>
    </row>
    <row r="67" spans="2:12" ht="12.75">
      <c r="B67" s="5"/>
      <c r="C67" s="105" t="s">
        <v>18</v>
      </c>
      <c r="D67" s="87" t="s">
        <v>18</v>
      </c>
      <c r="E67" s="116"/>
      <c r="F67" s="120"/>
      <c r="G67" s="96"/>
      <c r="H67" s="97"/>
      <c r="I67" s="155"/>
      <c r="J67" s="93">
        <v>14</v>
      </c>
      <c r="K67" s="94"/>
      <c r="L67" s="30" t="s">
        <v>84</v>
      </c>
    </row>
    <row r="68" spans="2:12" ht="12.75">
      <c r="B68" s="5"/>
      <c r="C68" s="105" t="s">
        <v>86</v>
      </c>
      <c r="D68" s="140" t="s">
        <v>114</v>
      </c>
      <c r="E68" s="116">
        <v>1194451.61</v>
      </c>
      <c r="F68" s="116">
        <v>0</v>
      </c>
      <c r="G68" s="96">
        <f>SUM(F68*H68/100)</f>
        <v>0</v>
      </c>
      <c r="H68" s="97">
        <v>75</v>
      </c>
      <c r="I68" s="155">
        <f>SUM(F68-G68)</f>
        <v>0</v>
      </c>
      <c r="J68" s="93"/>
      <c r="K68" s="94">
        <v>60016</v>
      </c>
      <c r="L68" s="68"/>
    </row>
    <row r="69" spans="2:12" ht="12.75">
      <c r="B69" s="5"/>
      <c r="C69" s="105" t="s">
        <v>85</v>
      </c>
      <c r="D69" s="140" t="s">
        <v>109</v>
      </c>
      <c r="E69" s="116">
        <v>234310.39</v>
      </c>
      <c r="F69" s="116">
        <v>0</v>
      </c>
      <c r="G69" s="96">
        <f>SUM(F69*H69/100)</f>
        <v>0</v>
      </c>
      <c r="H69" s="97">
        <v>75</v>
      </c>
      <c r="I69" s="155">
        <f>SUM(F69-G69)</f>
        <v>0</v>
      </c>
      <c r="J69" s="93"/>
      <c r="K69" s="94">
        <v>60016</v>
      </c>
      <c r="L69" s="30"/>
    </row>
    <row r="70" spans="2:12" ht="12.75">
      <c r="B70" s="12"/>
      <c r="C70" s="108"/>
      <c r="D70" s="156"/>
      <c r="E70" s="157"/>
      <c r="F70" s="141"/>
      <c r="G70" s="125"/>
      <c r="H70" s="103"/>
      <c r="I70" s="155"/>
      <c r="J70" s="93"/>
      <c r="K70" s="114"/>
      <c r="L70" s="31"/>
    </row>
    <row r="71" spans="2:12" ht="12.75">
      <c r="B71" s="4" t="s">
        <v>128</v>
      </c>
      <c r="C71" s="128" t="s">
        <v>57</v>
      </c>
      <c r="D71" s="129" t="s">
        <v>58</v>
      </c>
      <c r="E71" s="130"/>
      <c r="F71" s="131"/>
      <c r="G71" s="96"/>
      <c r="H71" s="132"/>
      <c r="I71" s="118"/>
      <c r="J71" s="133"/>
      <c r="K71" s="94"/>
      <c r="L71" s="30" t="s">
        <v>82</v>
      </c>
    </row>
    <row r="72" spans="2:12" ht="12.75">
      <c r="B72" s="4"/>
      <c r="C72" s="88" t="s">
        <v>59</v>
      </c>
      <c r="D72" s="95" t="s">
        <v>108</v>
      </c>
      <c r="E72" s="89">
        <v>133509.75</v>
      </c>
      <c r="F72" s="102">
        <v>133509.75</v>
      </c>
      <c r="G72" s="96">
        <f>SUM(F72*H72/100)</f>
        <v>100132.3125</v>
      </c>
      <c r="H72" s="97">
        <v>75</v>
      </c>
      <c r="I72" s="98">
        <f>SUM(F72-G72)</f>
        <v>33377.4375</v>
      </c>
      <c r="J72" s="93">
        <v>18</v>
      </c>
      <c r="K72" s="94">
        <v>90001</v>
      </c>
      <c r="L72" s="32"/>
    </row>
    <row r="73" spans="2:12" ht="12.75">
      <c r="B73" s="4"/>
      <c r="C73" s="88" t="s">
        <v>60</v>
      </c>
      <c r="D73" s="95"/>
      <c r="E73" s="89"/>
      <c r="F73" s="102"/>
      <c r="G73" s="96"/>
      <c r="H73" s="97"/>
      <c r="I73" s="98"/>
      <c r="J73" s="93"/>
      <c r="K73" s="94"/>
      <c r="L73" s="32"/>
    </row>
    <row r="74" spans="2:12" ht="12.75">
      <c r="B74" s="4"/>
      <c r="C74" s="88" t="s">
        <v>61</v>
      </c>
      <c r="D74" s="95"/>
      <c r="E74" s="89"/>
      <c r="F74" s="102"/>
      <c r="G74" s="96"/>
      <c r="H74" s="97"/>
      <c r="I74" s="98"/>
      <c r="J74" s="93"/>
      <c r="K74" s="135"/>
      <c r="L74" s="32"/>
    </row>
    <row r="75" spans="2:12" ht="12.75">
      <c r="B75" s="12"/>
      <c r="C75" s="121"/>
      <c r="D75" s="136"/>
      <c r="E75" s="109"/>
      <c r="F75" s="137"/>
      <c r="G75" s="125"/>
      <c r="H75" s="112"/>
      <c r="I75" s="126"/>
      <c r="J75" s="127"/>
      <c r="K75" s="114"/>
      <c r="L75" s="31"/>
    </row>
    <row r="76" spans="2:12" ht="12.75">
      <c r="B76" s="4" t="s">
        <v>129</v>
      </c>
      <c r="C76" s="88" t="s">
        <v>21</v>
      </c>
      <c r="D76" s="115" t="s">
        <v>22</v>
      </c>
      <c r="E76" s="116"/>
      <c r="F76" s="120"/>
      <c r="G76" s="96"/>
      <c r="H76" s="97"/>
      <c r="I76" s="98"/>
      <c r="J76" s="93"/>
      <c r="K76" s="94"/>
      <c r="L76" s="30" t="s">
        <v>82</v>
      </c>
    </row>
    <row r="77" spans="2:12" ht="12.75">
      <c r="B77" s="4"/>
      <c r="C77" s="88" t="s">
        <v>70</v>
      </c>
      <c r="D77" s="134" t="s">
        <v>98</v>
      </c>
      <c r="E77" s="116">
        <v>48762.99</v>
      </c>
      <c r="F77" s="116">
        <v>48762.99</v>
      </c>
      <c r="G77" s="96">
        <f>SUM(F77*H77/100)</f>
        <v>36572.2425</v>
      </c>
      <c r="H77" s="97">
        <v>75</v>
      </c>
      <c r="I77" s="98">
        <f>SUM(F77-G77)</f>
        <v>12190.747499999998</v>
      </c>
      <c r="J77" s="93">
        <v>14</v>
      </c>
      <c r="K77" s="94">
        <v>90001</v>
      </c>
      <c r="L77" s="30"/>
    </row>
    <row r="78" spans="2:12" ht="12.75">
      <c r="B78" s="4"/>
      <c r="C78" s="88" t="s">
        <v>69</v>
      </c>
      <c r="D78" s="105" t="s">
        <v>99</v>
      </c>
      <c r="E78" s="116">
        <v>59963.69</v>
      </c>
      <c r="F78" s="116">
        <v>59963.69</v>
      </c>
      <c r="G78" s="96">
        <f>SUM(F78*H78/100)</f>
        <v>44972.7675</v>
      </c>
      <c r="H78" s="97">
        <v>75</v>
      </c>
      <c r="I78" s="98">
        <f>SUM(F78-G78)</f>
        <v>14990.9225</v>
      </c>
      <c r="J78" s="93"/>
      <c r="K78" s="94">
        <v>90001</v>
      </c>
      <c r="L78" s="30"/>
    </row>
    <row r="79" spans="2:12" ht="13.5" thickBot="1">
      <c r="B79" s="4"/>
      <c r="C79" s="121"/>
      <c r="D79" s="122"/>
      <c r="E79" s="123"/>
      <c r="F79" s="124"/>
      <c r="G79" s="125"/>
      <c r="H79" s="112"/>
      <c r="I79" s="126"/>
      <c r="J79" s="127"/>
      <c r="K79" s="114"/>
      <c r="L79" s="31"/>
    </row>
    <row r="80" spans="2:12" ht="13.5" thickBot="1">
      <c r="B80" s="36"/>
      <c r="C80" s="33"/>
      <c r="D80" s="37"/>
      <c r="E80" s="164">
        <f>SUM(E11:E79)</f>
        <v>3926351.9300000006</v>
      </c>
      <c r="F80" s="165">
        <f>SUM(F11:F79)</f>
        <v>2484817.2800000003</v>
      </c>
      <c r="G80" s="166">
        <f>SUM(G11:G79)</f>
        <v>1863612.96</v>
      </c>
      <c r="H80" s="166"/>
      <c r="I80" s="167">
        <f>SUM(I11:I79)</f>
        <v>621204.32</v>
      </c>
      <c r="J80" s="83"/>
      <c r="K80" s="35"/>
      <c r="L80" s="37"/>
    </row>
    <row r="81" spans="2:12" ht="12.75">
      <c r="B81" s="6"/>
      <c r="C81" s="7"/>
      <c r="D81" s="8"/>
      <c r="E81" s="51"/>
      <c r="F81" s="52"/>
      <c r="G81" s="53"/>
      <c r="H81" s="53"/>
      <c r="I81" s="86"/>
      <c r="J81" s="15"/>
      <c r="K81" s="9"/>
      <c r="L81" s="8"/>
    </row>
    <row r="82" spans="2:12" ht="12.75">
      <c r="B82" s="6"/>
      <c r="C82" s="7"/>
      <c r="D82" s="8"/>
      <c r="E82" s="51"/>
      <c r="F82" s="52"/>
      <c r="G82" s="53"/>
      <c r="H82" s="53"/>
      <c r="I82" s="86"/>
      <c r="J82" s="15"/>
      <c r="K82" s="9"/>
      <c r="L82" s="8"/>
    </row>
    <row r="83" spans="2:12" ht="12.75">
      <c r="B83" s="6"/>
      <c r="D83" s="16"/>
      <c r="E83" s="51"/>
      <c r="F83" s="52"/>
      <c r="G83" s="53"/>
      <c r="H83" s="15"/>
      <c r="I83" s="15"/>
      <c r="J83" s="15"/>
      <c r="K83" s="9"/>
      <c r="L83" s="8"/>
    </row>
    <row r="84" spans="2:13" ht="12.75">
      <c r="B84" s="6"/>
      <c r="C84" s="95" t="s">
        <v>62</v>
      </c>
      <c r="D84" s="140" t="s">
        <v>63</v>
      </c>
      <c r="E84" s="158">
        <f>SUM(G37,G43,G68)</f>
        <v>806919.0675</v>
      </c>
      <c r="F84" s="52"/>
      <c r="G84" s="53"/>
      <c r="H84" s="15"/>
      <c r="I84" s="15"/>
      <c r="J84" s="15"/>
      <c r="K84" s="42"/>
      <c r="L84" s="161"/>
      <c r="M84" s="2"/>
    </row>
    <row r="85" spans="2:13" ht="12.75">
      <c r="B85" s="6"/>
      <c r="C85" s="95" t="s">
        <v>64</v>
      </c>
      <c r="D85" s="140" t="s">
        <v>65</v>
      </c>
      <c r="E85" s="158">
        <f>SUM(G11,G12,G17,G18,G21,G22,G26,G27,G48,G52,G57,G58,G62,G72,G77,G78)</f>
        <v>956295.015</v>
      </c>
      <c r="F85" s="52"/>
      <c r="G85" s="53"/>
      <c r="H85" s="38"/>
      <c r="I85" s="38"/>
      <c r="J85" s="38"/>
      <c r="K85" s="162"/>
      <c r="L85" s="163"/>
      <c r="M85" s="2"/>
    </row>
    <row r="86" spans="2:13" ht="12.75">
      <c r="B86" s="6"/>
      <c r="C86" s="95" t="s">
        <v>66</v>
      </c>
      <c r="D86" s="140" t="s">
        <v>67</v>
      </c>
      <c r="E86" s="159">
        <f>SUM(G32,G39,)</f>
        <v>100398.8775</v>
      </c>
      <c r="F86" s="52"/>
      <c r="G86" s="53"/>
      <c r="H86" s="15"/>
      <c r="I86" s="15"/>
      <c r="J86" s="15"/>
      <c r="K86" s="162"/>
      <c r="L86" s="163"/>
      <c r="M86" s="2"/>
    </row>
    <row r="87" spans="2:13" ht="12.75">
      <c r="B87" s="6"/>
      <c r="C87" s="7"/>
      <c r="D87" s="16"/>
      <c r="E87" s="160">
        <f>SUM(E84:E86)</f>
        <v>1863612.96</v>
      </c>
      <c r="F87" s="52"/>
      <c r="G87" s="53"/>
      <c r="H87" s="15"/>
      <c r="I87" s="15"/>
      <c r="J87" s="15"/>
      <c r="K87" s="162"/>
      <c r="L87" s="163"/>
      <c r="M87" s="2"/>
    </row>
    <row r="88" spans="2:12" ht="12.75">
      <c r="B88" s="6"/>
      <c r="C88" s="7"/>
      <c r="D88" s="8"/>
      <c r="E88" s="51"/>
      <c r="F88" s="52"/>
      <c r="G88" s="53"/>
      <c r="H88" s="15"/>
      <c r="I88" s="15"/>
      <c r="J88" s="15"/>
      <c r="K88" s="9"/>
      <c r="L88" s="8"/>
    </row>
    <row r="89" spans="2:12" ht="12.75">
      <c r="B89" s="6"/>
      <c r="C89" s="7"/>
      <c r="D89" s="8"/>
      <c r="E89" s="51"/>
      <c r="F89" s="52"/>
      <c r="G89" s="53"/>
      <c r="H89" s="15"/>
      <c r="I89" s="15"/>
      <c r="J89" s="15"/>
      <c r="K89" s="9"/>
      <c r="L89" s="8"/>
    </row>
    <row r="90" spans="2:12" ht="12.75">
      <c r="B90" s="6"/>
      <c r="C90" s="7"/>
      <c r="D90" s="8"/>
      <c r="E90" s="51"/>
      <c r="F90" s="52"/>
      <c r="G90" s="53"/>
      <c r="H90" s="15"/>
      <c r="I90" s="15"/>
      <c r="J90" s="15"/>
      <c r="K90" s="9"/>
      <c r="L90" s="8"/>
    </row>
    <row r="91" spans="2:12" ht="12.75">
      <c r="B91" s="6"/>
      <c r="C91" s="7"/>
      <c r="D91" s="16"/>
      <c r="E91" s="51"/>
      <c r="F91" s="52"/>
      <c r="G91" s="53"/>
      <c r="H91" s="15"/>
      <c r="I91" s="15"/>
      <c r="J91" s="15"/>
      <c r="K91" s="9"/>
      <c r="L91" s="8"/>
    </row>
    <row r="92" spans="2:12" ht="12.75">
      <c r="B92" s="6"/>
      <c r="C92" s="7"/>
      <c r="D92" s="20"/>
      <c r="E92" s="51"/>
      <c r="F92" s="52"/>
      <c r="G92" s="53"/>
      <c r="H92" s="15"/>
      <c r="I92" s="15"/>
      <c r="J92" s="15"/>
      <c r="K92" s="9"/>
      <c r="L92" s="18"/>
    </row>
    <row r="93" spans="2:12" ht="12.75">
      <c r="B93" s="6"/>
      <c r="C93" s="7"/>
      <c r="D93" s="8"/>
      <c r="E93" s="51"/>
      <c r="F93" s="52"/>
      <c r="G93" s="53"/>
      <c r="H93" s="15"/>
      <c r="I93" s="15"/>
      <c r="J93" s="15"/>
      <c r="K93" s="9"/>
      <c r="L93" s="18"/>
    </row>
    <row r="94" spans="2:12" ht="12.75">
      <c r="B94" s="6"/>
      <c r="C94" s="7"/>
      <c r="D94" s="8"/>
      <c r="E94" s="51"/>
      <c r="F94" s="52"/>
      <c r="G94" s="53"/>
      <c r="H94" s="15"/>
      <c r="I94" s="15"/>
      <c r="J94" s="15"/>
      <c r="K94" s="9"/>
      <c r="L94" s="18"/>
    </row>
    <row r="95" spans="2:12" ht="12.75">
      <c r="B95" s="6"/>
      <c r="C95" s="7"/>
      <c r="D95" s="8"/>
      <c r="E95" s="51"/>
      <c r="F95" s="52"/>
      <c r="G95" s="53"/>
      <c r="H95" s="15"/>
      <c r="I95" s="15"/>
      <c r="J95" s="15"/>
      <c r="K95" s="9"/>
      <c r="L95" s="8"/>
    </row>
    <row r="96" spans="2:12" ht="12.75">
      <c r="B96" s="6"/>
      <c r="C96" s="7"/>
      <c r="D96" s="8"/>
      <c r="E96" s="51"/>
      <c r="F96" s="52"/>
      <c r="G96" s="53"/>
      <c r="H96" s="15"/>
      <c r="I96" s="15"/>
      <c r="J96" s="15"/>
      <c r="K96" s="9"/>
      <c r="L96" s="8"/>
    </row>
    <row r="97" spans="2:12" ht="12.75">
      <c r="B97" s="6"/>
      <c r="C97" s="7"/>
      <c r="D97" s="16"/>
      <c r="E97" s="51"/>
      <c r="F97" s="52"/>
      <c r="G97" s="53"/>
      <c r="H97" s="15"/>
      <c r="I97" s="15"/>
      <c r="J97" s="15"/>
      <c r="K97" s="9"/>
      <c r="L97" s="8"/>
    </row>
    <row r="98" spans="2:12" ht="12.75">
      <c r="B98" s="6"/>
      <c r="C98" s="7"/>
      <c r="D98" s="8"/>
      <c r="E98" s="51"/>
      <c r="F98" s="52"/>
      <c r="G98" s="53"/>
      <c r="H98" s="15"/>
      <c r="I98" s="15"/>
      <c r="J98" s="15"/>
      <c r="K98" s="9"/>
      <c r="L98" s="8"/>
    </row>
    <row r="99" spans="2:12" ht="12.75">
      <c r="B99" s="6"/>
      <c r="C99" s="7"/>
      <c r="D99" s="8"/>
      <c r="E99" s="51"/>
      <c r="F99" s="52"/>
      <c r="G99" s="53"/>
      <c r="H99" s="15"/>
      <c r="I99" s="15"/>
      <c r="J99" s="15"/>
      <c r="K99" s="9"/>
      <c r="L99" s="8"/>
    </row>
    <row r="100" spans="2:12" ht="12.75">
      <c r="B100" s="6"/>
      <c r="C100" s="7"/>
      <c r="D100" s="8"/>
      <c r="E100" s="51"/>
      <c r="F100" s="52"/>
      <c r="G100" s="53"/>
      <c r="H100" s="15"/>
      <c r="I100" s="15"/>
      <c r="J100" s="15"/>
      <c r="K100" s="9"/>
      <c r="L100" s="8"/>
    </row>
    <row r="101" spans="2:12" ht="12.75">
      <c r="B101" s="6"/>
      <c r="C101" s="7"/>
      <c r="D101" s="8"/>
      <c r="E101" s="51"/>
      <c r="F101" s="52"/>
      <c r="G101" s="53"/>
      <c r="H101" s="15"/>
      <c r="I101" s="15"/>
      <c r="J101" s="15"/>
      <c r="K101" s="9"/>
      <c r="L101" s="8"/>
    </row>
    <row r="102" spans="2:12" ht="12.75">
      <c r="B102" s="6"/>
      <c r="C102" s="7"/>
      <c r="D102" s="16"/>
      <c r="E102" s="51"/>
      <c r="F102" s="52"/>
      <c r="G102" s="53"/>
      <c r="H102" s="15"/>
      <c r="I102" s="15"/>
      <c r="J102" s="15"/>
      <c r="K102" s="9"/>
      <c r="L102" s="8"/>
    </row>
    <row r="103" spans="2:12" ht="12.75">
      <c r="B103" s="6"/>
      <c r="C103" s="7"/>
      <c r="D103" s="8"/>
      <c r="E103" s="51"/>
      <c r="F103" s="52"/>
      <c r="G103" s="53"/>
      <c r="H103" s="15"/>
      <c r="I103" s="15"/>
      <c r="J103" s="15"/>
      <c r="K103" s="9"/>
      <c r="L103" s="8"/>
    </row>
    <row r="104" spans="2:12" ht="12.75">
      <c r="B104" s="6"/>
      <c r="C104" s="7"/>
      <c r="D104" s="8"/>
      <c r="E104" s="51"/>
      <c r="F104" s="52"/>
      <c r="G104" s="53"/>
      <c r="H104" s="15"/>
      <c r="I104" s="15"/>
      <c r="J104" s="15"/>
      <c r="K104" s="9"/>
      <c r="L104" s="27"/>
    </row>
    <row r="105" spans="2:12" ht="12.75">
      <c r="B105" s="6"/>
      <c r="C105" s="7"/>
      <c r="D105" s="8"/>
      <c r="E105" s="51"/>
      <c r="F105" s="52"/>
      <c r="G105" s="53"/>
      <c r="H105" s="15"/>
      <c r="I105" s="15"/>
      <c r="J105" s="15"/>
      <c r="K105" s="9"/>
      <c r="L105" s="8"/>
    </row>
    <row r="106" spans="2:12" ht="12.75">
      <c r="B106" s="6"/>
      <c r="C106" s="7"/>
      <c r="D106" s="16"/>
      <c r="E106" s="51"/>
      <c r="F106" s="52"/>
      <c r="G106" s="53"/>
      <c r="H106" s="15"/>
      <c r="I106" s="15"/>
      <c r="J106" s="15"/>
      <c r="K106" s="9"/>
      <c r="L106" s="8"/>
    </row>
    <row r="107" spans="2:12" ht="12.75">
      <c r="B107" s="6"/>
      <c r="C107" s="7"/>
      <c r="D107" s="8"/>
      <c r="E107" s="51"/>
      <c r="F107" s="52"/>
      <c r="G107" s="53"/>
      <c r="H107" s="15"/>
      <c r="I107" s="15"/>
      <c r="J107" s="15"/>
      <c r="K107" s="9"/>
      <c r="L107" s="8"/>
    </row>
    <row r="108" spans="2:12" ht="12.75">
      <c r="B108" s="6"/>
      <c r="C108" s="7"/>
      <c r="D108" s="8"/>
      <c r="E108" s="51"/>
      <c r="F108" s="52"/>
      <c r="G108" s="53"/>
      <c r="H108" s="15"/>
      <c r="I108" s="15"/>
      <c r="J108" s="15"/>
      <c r="K108" s="9"/>
      <c r="L108" s="8"/>
    </row>
    <row r="109" spans="2:12" ht="12.75">
      <c r="B109" s="6"/>
      <c r="C109" s="7"/>
      <c r="D109" s="8"/>
      <c r="E109" s="51"/>
      <c r="F109" s="52"/>
      <c r="G109" s="53"/>
      <c r="H109" s="15"/>
      <c r="I109" s="15"/>
      <c r="J109" s="15"/>
      <c r="K109" s="9"/>
      <c r="L109" s="8"/>
    </row>
    <row r="110" spans="2:12" ht="12.75">
      <c r="B110" s="6"/>
      <c r="C110" s="7"/>
      <c r="D110" s="16"/>
      <c r="E110" s="51"/>
      <c r="F110" s="52"/>
      <c r="G110" s="53"/>
      <c r="H110" s="15"/>
      <c r="I110" s="15"/>
      <c r="J110" s="15"/>
      <c r="K110" s="9"/>
      <c r="L110" s="8"/>
    </row>
    <row r="111" spans="2:12" ht="12.75">
      <c r="B111" s="6"/>
      <c r="C111" s="7"/>
      <c r="D111" s="8"/>
      <c r="E111" s="51"/>
      <c r="F111" s="52"/>
      <c r="G111" s="53"/>
      <c r="H111" s="15"/>
      <c r="I111" s="15"/>
      <c r="J111" s="15"/>
      <c r="K111" s="9"/>
      <c r="L111" s="8"/>
    </row>
    <row r="112" spans="2:12" ht="12.75">
      <c r="B112" s="6"/>
      <c r="C112" s="7"/>
      <c r="D112" s="8"/>
      <c r="E112" s="51"/>
      <c r="F112" s="52"/>
      <c r="G112" s="53"/>
      <c r="H112" s="15"/>
      <c r="I112" s="15"/>
      <c r="J112" s="15"/>
      <c r="K112" s="9"/>
      <c r="L112" s="8"/>
    </row>
    <row r="113" spans="2:12" ht="12.75">
      <c r="B113" s="6"/>
      <c r="C113" s="7"/>
      <c r="D113" s="8"/>
      <c r="E113" s="51"/>
      <c r="F113" s="52"/>
      <c r="G113" s="53"/>
      <c r="H113" s="15"/>
      <c r="I113" s="15"/>
      <c r="J113" s="15"/>
      <c r="K113" s="9"/>
      <c r="L113" s="8"/>
    </row>
    <row r="114" spans="2:12" ht="12.75">
      <c r="B114" s="6"/>
      <c r="C114" s="7"/>
      <c r="D114" s="16"/>
      <c r="E114" s="50"/>
      <c r="F114" s="52"/>
      <c r="G114" s="53"/>
      <c r="H114" s="15"/>
      <c r="I114" s="15"/>
      <c r="J114" s="15"/>
      <c r="K114" s="28"/>
      <c r="L114" s="8"/>
    </row>
    <row r="115" spans="2:12" ht="12.75">
      <c r="B115" s="6"/>
      <c r="C115" s="7"/>
      <c r="D115" s="8"/>
      <c r="E115" s="51"/>
      <c r="F115" s="52"/>
      <c r="G115" s="53"/>
      <c r="H115" s="15"/>
      <c r="I115" s="15"/>
      <c r="J115" s="15"/>
      <c r="K115" s="9"/>
      <c r="L115" s="8"/>
    </row>
    <row r="116" spans="2:12" ht="12.75">
      <c r="B116" s="6"/>
      <c r="C116" s="7"/>
      <c r="D116" s="18"/>
      <c r="E116" s="51"/>
      <c r="F116" s="52"/>
      <c r="G116" s="53"/>
      <c r="H116" s="15"/>
      <c r="I116" s="15"/>
      <c r="J116" s="15"/>
      <c r="K116" s="9"/>
      <c r="L116" s="8"/>
    </row>
    <row r="117" spans="2:12" ht="12.75">
      <c r="B117" s="6"/>
      <c r="C117" s="7"/>
      <c r="D117" s="8"/>
      <c r="E117" s="51"/>
      <c r="F117" s="52"/>
      <c r="G117" s="53"/>
      <c r="H117" s="15"/>
      <c r="I117" s="15"/>
      <c r="J117" s="15"/>
      <c r="K117" s="9"/>
      <c r="L117" s="8"/>
    </row>
    <row r="118" spans="2:12" ht="12.75">
      <c r="B118" s="6"/>
      <c r="C118" s="7"/>
      <c r="D118" s="8"/>
      <c r="E118" s="51"/>
      <c r="F118" s="52"/>
      <c r="G118" s="53"/>
      <c r="H118" s="15"/>
      <c r="I118" s="15"/>
      <c r="J118" s="15"/>
      <c r="K118" s="9"/>
      <c r="L118" s="8"/>
    </row>
    <row r="119" spans="2:12" ht="12.75">
      <c r="B119" s="6"/>
      <c r="C119" s="7"/>
      <c r="D119" s="16"/>
      <c r="E119" s="51"/>
      <c r="F119" s="52"/>
      <c r="G119" s="53"/>
      <c r="H119" s="15"/>
      <c r="I119" s="15"/>
      <c r="J119" s="15"/>
      <c r="K119" s="9"/>
      <c r="L119" s="8"/>
    </row>
    <row r="120" spans="2:12" ht="12.75">
      <c r="B120" s="6"/>
      <c r="C120" s="7"/>
      <c r="D120" s="8"/>
      <c r="E120" s="51"/>
      <c r="F120" s="52"/>
      <c r="G120" s="53"/>
      <c r="H120" s="15"/>
      <c r="I120" s="15"/>
      <c r="J120" s="15"/>
      <c r="K120" s="9"/>
      <c r="L120" s="8"/>
    </row>
    <row r="121" spans="2:12" ht="12.75">
      <c r="B121" s="6"/>
      <c r="C121" s="7"/>
      <c r="D121" s="8"/>
      <c r="E121" s="51"/>
      <c r="F121" s="52"/>
      <c r="G121" s="53"/>
      <c r="H121" s="15"/>
      <c r="I121" s="15"/>
      <c r="J121" s="15"/>
      <c r="K121" s="9"/>
      <c r="L121" s="8"/>
    </row>
    <row r="122" spans="2:12" ht="12.75">
      <c r="B122" s="6"/>
      <c r="C122" s="7"/>
      <c r="D122" s="8"/>
      <c r="E122" s="51"/>
      <c r="F122" s="52"/>
      <c r="G122" s="53"/>
      <c r="H122" s="15"/>
      <c r="I122" s="15"/>
      <c r="J122" s="15"/>
      <c r="K122" s="9"/>
      <c r="L122" s="8"/>
    </row>
    <row r="123" spans="2:12" ht="12.75">
      <c r="B123" s="6"/>
      <c r="C123" s="7"/>
      <c r="D123" s="8"/>
      <c r="E123" s="51"/>
      <c r="F123" s="52"/>
      <c r="G123" s="53"/>
      <c r="H123" s="15"/>
      <c r="I123" s="15"/>
      <c r="J123" s="15"/>
      <c r="K123" s="9"/>
      <c r="L123" s="8"/>
    </row>
    <row r="124" spans="2:12" ht="12.75">
      <c r="B124" s="6"/>
      <c r="C124" s="7"/>
      <c r="D124" s="16"/>
      <c r="E124" s="51"/>
      <c r="F124" s="52"/>
      <c r="G124" s="53"/>
      <c r="H124" s="15"/>
      <c r="I124" s="15"/>
      <c r="J124" s="15"/>
      <c r="K124" s="9"/>
      <c r="L124" s="8"/>
    </row>
    <row r="125" spans="2:12" ht="12.75">
      <c r="B125" s="6"/>
      <c r="C125" s="7"/>
      <c r="D125" s="8"/>
      <c r="E125" s="51"/>
      <c r="F125" s="52"/>
      <c r="G125" s="53"/>
      <c r="H125" s="15"/>
      <c r="I125" s="15"/>
      <c r="J125" s="15"/>
      <c r="K125" s="9"/>
      <c r="L125" s="8"/>
    </row>
    <row r="126" spans="2:12" ht="12.75">
      <c r="B126" s="6"/>
      <c r="C126" s="7"/>
      <c r="D126" s="8"/>
      <c r="E126" s="51"/>
      <c r="F126" s="52"/>
      <c r="G126" s="53"/>
      <c r="H126" s="15"/>
      <c r="I126" s="15"/>
      <c r="J126" s="15"/>
      <c r="K126" s="9"/>
      <c r="L126" s="8"/>
    </row>
    <row r="127" spans="2:12" ht="12.75">
      <c r="B127" s="6"/>
      <c r="C127" s="7"/>
      <c r="D127" s="8"/>
      <c r="E127" s="51"/>
      <c r="F127" s="52"/>
      <c r="G127" s="53"/>
      <c r="H127" s="15"/>
      <c r="I127" s="15"/>
      <c r="J127" s="15"/>
      <c r="K127" s="9"/>
      <c r="L127" s="8"/>
    </row>
    <row r="128" spans="2:12" ht="12.75">
      <c r="B128" s="6"/>
      <c r="C128" s="7"/>
      <c r="D128" s="16"/>
      <c r="E128" s="51"/>
      <c r="F128" s="52"/>
      <c r="G128" s="53"/>
      <c r="H128" s="15"/>
      <c r="I128" s="15"/>
      <c r="J128" s="15"/>
      <c r="K128" s="9"/>
      <c r="L128" s="8"/>
    </row>
    <row r="129" spans="2:12" ht="12.75">
      <c r="B129" s="6"/>
      <c r="C129" s="7"/>
      <c r="D129" s="8"/>
      <c r="E129" s="51"/>
      <c r="F129" s="52"/>
      <c r="G129" s="53"/>
      <c r="H129" s="15"/>
      <c r="I129" s="15"/>
      <c r="J129" s="15"/>
      <c r="K129" s="9"/>
      <c r="L129" s="29"/>
    </row>
    <row r="130" spans="2:12" ht="12.75">
      <c r="B130" s="6"/>
      <c r="C130" s="7"/>
      <c r="D130" s="8"/>
      <c r="E130" s="51"/>
      <c r="F130" s="52"/>
      <c r="G130" s="53"/>
      <c r="H130" s="15"/>
      <c r="I130" s="15"/>
      <c r="J130" s="15"/>
      <c r="K130" s="9"/>
      <c r="L130" s="8"/>
    </row>
    <row r="131" spans="2:12" ht="12.75">
      <c r="B131" s="6"/>
      <c r="C131" s="7"/>
      <c r="D131" s="8"/>
      <c r="E131" s="51"/>
      <c r="F131" s="52"/>
      <c r="G131" s="53"/>
      <c r="H131" s="15"/>
      <c r="I131" s="15"/>
      <c r="J131" s="15"/>
      <c r="K131" s="9"/>
      <c r="L131" s="8"/>
    </row>
    <row r="132" spans="2:12" ht="12.75">
      <c r="B132" s="6"/>
      <c r="C132" s="7"/>
      <c r="D132" s="16"/>
      <c r="E132" s="51"/>
      <c r="F132" s="52"/>
      <c r="G132" s="53"/>
      <c r="H132" s="15"/>
      <c r="I132" s="15"/>
      <c r="J132" s="15"/>
      <c r="K132" s="9"/>
      <c r="L132" s="8"/>
    </row>
    <row r="133" spans="2:12" ht="12.75">
      <c r="B133" s="6"/>
      <c r="C133" s="7"/>
      <c r="D133" s="8"/>
      <c r="E133" s="51"/>
      <c r="F133" s="52"/>
      <c r="G133" s="53"/>
      <c r="H133" s="15"/>
      <c r="I133" s="15"/>
      <c r="J133" s="15"/>
      <c r="K133" s="28"/>
      <c r="L133" s="29"/>
    </row>
    <row r="134" spans="2:12" ht="12.75">
      <c r="B134" s="6"/>
      <c r="C134" s="7"/>
      <c r="D134" s="8"/>
      <c r="E134" s="51"/>
      <c r="F134" s="52"/>
      <c r="G134" s="53"/>
      <c r="H134" s="15"/>
      <c r="I134" s="15"/>
      <c r="J134" s="15"/>
      <c r="K134" s="9"/>
      <c r="L134" s="8"/>
    </row>
    <row r="135" spans="2:12" ht="12.75">
      <c r="B135" s="6"/>
      <c r="C135" s="7"/>
      <c r="D135" s="8"/>
      <c r="E135" s="51"/>
      <c r="F135" s="52"/>
      <c r="G135" s="53"/>
      <c r="H135" s="15"/>
      <c r="I135" s="15"/>
      <c r="J135" s="15"/>
      <c r="K135" s="9"/>
      <c r="L135" s="8"/>
    </row>
    <row r="136" spans="2:12" ht="12.75">
      <c r="B136" s="6"/>
      <c r="C136" s="7"/>
      <c r="D136" s="8"/>
      <c r="E136" s="51"/>
      <c r="F136" s="52"/>
      <c r="G136" s="53"/>
      <c r="H136" s="15"/>
      <c r="I136" s="15"/>
      <c r="J136" s="15"/>
      <c r="K136" s="9"/>
      <c r="L136" s="8"/>
    </row>
    <row r="137" spans="2:12" ht="12.75">
      <c r="B137" s="6"/>
      <c r="C137" s="7"/>
      <c r="D137" s="21"/>
      <c r="E137" s="51"/>
      <c r="F137" s="52"/>
      <c r="G137" s="53"/>
      <c r="H137" s="15"/>
      <c r="I137" s="15"/>
      <c r="J137" s="15"/>
      <c r="K137" s="9"/>
      <c r="L137" s="8"/>
    </row>
    <row r="138" spans="2:12" ht="12.75">
      <c r="B138" s="6"/>
      <c r="C138" s="7"/>
      <c r="D138" s="8"/>
      <c r="E138" s="50"/>
      <c r="F138" s="52"/>
      <c r="G138" s="53"/>
      <c r="H138" s="15"/>
      <c r="I138" s="15"/>
      <c r="J138" s="15"/>
      <c r="K138" s="9"/>
      <c r="L138" s="8"/>
    </row>
    <row r="139" spans="2:12" ht="12.75">
      <c r="B139" s="6"/>
      <c r="C139" s="7"/>
      <c r="D139" s="8"/>
      <c r="E139" s="51"/>
      <c r="F139" s="52"/>
      <c r="G139" s="53"/>
      <c r="H139" s="15"/>
      <c r="I139" s="15"/>
      <c r="J139" s="15"/>
      <c r="K139" s="9"/>
      <c r="L139" s="8"/>
    </row>
    <row r="140" spans="2:12" ht="12.75">
      <c r="B140" s="6"/>
      <c r="C140" s="7"/>
      <c r="D140" s="8"/>
      <c r="E140" s="51"/>
      <c r="F140" s="52"/>
      <c r="G140" s="53"/>
      <c r="H140" s="15"/>
      <c r="I140" s="15"/>
      <c r="J140" s="15"/>
      <c r="K140" s="9"/>
      <c r="L140" s="8"/>
    </row>
    <row r="141" spans="2:12" ht="12.75">
      <c r="B141" s="6"/>
      <c r="C141" s="7"/>
      <c r="D141" s="16"/>
      <c r="E141" s="51"/>
      <c r="F141" s="52"/>
      <c r="G141" s="53"/>
      <c r="H141" s="15"/>
      <c r="I141" s="15"/>
      <c r="J141" s="15"/>
      <c r="K141" s="9"/>
      <c r="L141" s="8"/>
    </row>
    <row r="142" spans="2:12" ht="12.75">
      <c r="B142" s="6"/>
      <c r="C142" s="7"/>
      <c r="D142" s="8"/>
      <c r="E142" s="51"/>
      <c r="F142" s="52"/>
      <c r="G142" s="53"/>
      <c r="H142" s="15"/>
      <c r="I142" s="15"/>
      <c r="J142" s="15"/>
      <c r="K142" s="9"/>
      <c r="L142" s="8"/>
    </row>
    <row r="143" spans="2:12" ht="12.75">
      <c r="B143" s="6"/>
      <c r="C143" s="7"/>
      <c r="D143" s="8"/>
      <c r="E143" s="51"/>
      <c r="F143" s="52"/>
      <c r="G143" s="53"/>
      <c r="H143" s="15"/>
      <c r="I143" s="15"/>
      <c r="J143" s="15"/>
      <c r="K143" s="9"/>
      <c r="L143" s="8"/>
    </row>
    <row r="144" spans="2:12" ht="12.75">
      <c r="B144" s="6"/>
      <c r="C144" s="7"/>
      <c r="D144" s="8"/>
      <c r="E144" s="51"/>
      <c r="F144" s="52"/>
      <c r="G144" s="53"/>
      <c r="H144" s="15"/>
      <c r="I144" s="15"/>
      <c r="J144" s="15"/>
      <c r="K144" s="9"/>
      <c r="L144" s="8"/>
    </row>
    <row r="145" spans="2:12" ht="12.75">
      <c r="B145" s="6"/>
      <c r="C145" s="7"/>
      <c r="D145" s="8"/>
      <c r="E145" s="51"/>
      <c r="F145" s="52"/>
      <c r="G145" s="53"/>
      <c r="H145" s="15"/>
      <c r="I145" s="15"/>
      <c r="J145" s="15"/>
      <c r="K145" s="9"/>
      <c r="L145" s="8"/>
    </row>
    <row r="146" spans="2:12" ht="12.75">
      <c r="B146" s="6"/>
      <c r="C146" s="7"/>
      <c r="D146" s="16"/>
      <c r="E146" s="51"/>
      <c r="F146" s="52"/>
      <c r="G146" s="53"/>
      <c r="H146" s="15"/>
      <c r="I146" s="15"/>
      <c r="J146" s="15"/>
      <c r="K146" s="9"/>
      <c r="L146" s="8"/>
    </row>
    <row r="147" spans="2:15" ht="12.75">
      <c r="B147" s="6"/>
      <c r="C147" s="7"/>
      <c r="D147" s="8"/>
      <c r="E147" s="51"/>
      <c r="F147" s="52"/>
      <c r="G147" s="53"/>
      <c r="H147" s="15"/>
      <c r="I147" s="15"/>
      <c r="J147" s="15"/>
      <c r="K147" s="9"/>
      <c r="L147" s="8"/>
      <c r="O147" s="26"/>
    </row>
    <row r="148" spans="2:15" s="26" customFormat="1" ht="12.75">
      <c r="B148" s="6"/>
      <c r="C148" s="7"/>
      <c r="D148" s="8"/>
      <c r="E148" s="51"/>
      <c r="F148" s="52"/>
      <c r="G148" s="53"/>
      <c r="H148" s="15"/>
      <c r="I148" s="15"/>
      <c r="J148" s="15"/>
      <c r="K148" s="9"/>
      <c r="L148" s="8"/>
      <c r="O148"/>
    </row>
    <row r="149" spans="2:12" ht="12.75">
      <c r="B149" s="6"/>
      <c r="C149" s="7"/>
      <c r="D149" s="8"/>
      <c r="E149" s="51"/>
      <c r="F149" s="52"/>
      <c r="G149" s="53"/>
      <c r="H149" s="15"/>
      <c r="I149" s="15"/>
      <c r="J149" s="15"/>
      <c r="K149" s="9"/>
      <c r="L149" s="8"/>
    </row>
    <row r="150" spans="2:12" ht="12.75">
      <c r="B150" s="9"/>
      <c r="D150" s="7"/>
      <c r="E150" s="54"/>
      <c r="F150" s="55"/>
      <c r="G150" s="56"/>
      <c r="H150" s="9"/>
      <c r="I150" s="9"/>
      <c r="J150" s="7"/>
      <c r="K150" s="9"/>
      <c r="L150" s="7"/>
    </row>
    <row r="151" ht="12.75">
      <c r="E151" s="57"/>
    </row>
    <row r="152" ht="12.75">
      <c r="E152" s="57"/>
    </row>
    <row r="153" ht="12.75">
      <c r="E153" s="57"/>
    </row>
    <row r="154" ht="12.75">
      <c r="E154" s="6"/>
    </row>
    <row r="155" spans="4:5" ht="12.75">
      <c r="D155" s="17"/>
      <c r="E155" s="58"/>
    </row>
    <row r="156" spans="3:4" ht="12.75">
      <c r="C156" s="19"/>
      <c r="D156" s="22"/>
    </row>
    <row r="157" spans="3:4" ht="12.75">
      <c r="C157" s="19"/>
      <c r="D157" s="23"/>
    </row>
    <row r="158" spans="3:4" ht="12.75">
      <c r="C158" s="19"/>
      <c r="D158" s="23"/>
    </row>
    <row r="159" spans="3:4" ht="12.75">
      <c r="C159" s="17"/>
      <c r="D159" s="24"/>
    </row>
    <row r="160" ht="12.75">
      <c r="D160" s="25"/>
    </row>
  </sheetData>
  <sheetProtection/>
  <mergeCells count="6">
    <mergeCell ref="C4:F4"/>
    <mergeCell ref="B5:D5"/>
    <mergeCell ref="C6:C8"/>
    <mergeCell ref="D6:D8"/>
    <mergeCell ref="F5:I5"/>
    <mergeCell ref="D1:F1"/>
  </mergeCells>
  <printOptions/>
  <pageMargins left="0.31" right="0.17" top="0.45" bottom="0.61" header="0.36" footer="0.11811023622047245"/>
  <pageSetup fitToHeight="2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Joanna Przybylska</cp:lastModifiedBy>
  <cp:lastPrinted>2020-05-19T07:17:19Z</cp:lastPrinted>
  <dcterms:created xsi:type="dcterms:W3CDTF">2006-01-17T09:51:46Z</dcterms:created>
  <dcterms:modified xsi:type="dcterms:W3CDTF">2020-06-03T12:39:52Z</dcterms:modified>
  <cp:category/>
  <cp:version/>
  <cp:contentType/>
  <cp:contentStatus/>
</cp:coreProperties>
</file>