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wie\AppData\Local\Temp\notesFE6E35\"/>
    </mc:Choice>
  </mc:AlternateContent>
  <bookViews>
    <workbookView xWindow="0" yWindow="0" windowWidth="28800" windowHeight="1237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37" i="1" s="1"/>
  <c r="G23" i="1" l="1"/>
  <c r="I23" i="1" s="1"/>
  <c r="G16" i="1"/>
  <c r="I16" i="1" s="1"/>
  <c r="G27" i="1" l="1"/>
  <c r="I27" i="1" s="1"/>
  <c r="G34" i="1" l="1"/>
  <c r="G33" i="1"/>
  <c r="I33" i="1" s="1"/>
  <c r="G26" i="1"/>
  <c r="I26" i="1" s="1"/>
  <c r="I34" i="1" l="1"/>
  <c r="G30" i="1"/>
  <c r="I30" i="1" s="1"/>
  <c r="G31" i="1"/>
  <c r="I31" i="1" s="1"/>
  <c r="F40" i="1" l="1"/>
  <c r="G19" i="1"/>
  <c r="I19" i="1" s="1"/>
  <c r="G13" i="1"/>
  <c r="I13" i="1" l="1"/>
  <c r="G9" i="1"/>
  <c r="G40" i="1" l="1"/>
  <c r="I9" i="1"/>
  <c r="I40" i="1" s="1"/>
</calcChain>
</file>

<file path=xl/sharedStrings.xml><?xml version="1.0" encoding="utf-8"?>
<sst xmlns="http://schemas.openxmlformats.org/spreadsheetml/2006/main" count="105" uniqueCount="79">
  <si>
    <t>Propozycja Komisji dot. podziału środków</t>
  </si>
  <si>
    <t>Inwestor</t>
  </si>
  <si>
    <t>Zakres rzeczowy</t>
  </si>
  <si>
    <t>wniosku</t>
  </si>
  <si>
    <t>Środki</t>
  </si>
  <si>
    <t>budżetowe</t>
  </si>
  <si>
    <t>%</t>
  </si>
  <si>
    <t>dofinans.</t>
  </si>
  <si>
    <t>Rozdział</t>
  </si>
  <si>
    <t>budżetu</t>
  </si>
  <si>
    <t>Kryteria</t>
  </si>
  <si>
    <t>oceny</t>
  </si>
  <si>
    <t>wniosku*</t>
  </si>
  <si>
    <t>Uwagi</t>
  </si>
  <si>
    <t>Stowarzyszenie na rzecz budowy wodociągu</t>
  </si>
  <si>
    <t>w ulicy Rzodkiewkowej w Poznaniu</t>
  </si>
  <si>
    <t>ul. Mogileńska 108/7</t>
  </si>
  <si>
    <t>61-052 Poznań</t>
  </si>
  <si>
    <t>ul. Rzodkiewkowa</t>
  </si>
  <si>
    <t>Stowarzyszenie Nasza Perzycka</t>
  </si>
  <si>
    <t>ul. Wołkowyska 4F/18</t>
  </si>
  <si>
    <t>61-132 Poznań</t>
  </si>
  <si>
    <t>ul. Perzycka</t>
  </si>
  <si>
    <t>Stowarzyszenie zwykłe Kanalizacja dla ulicy</t>
  </si>
  <si>
    <t>Bystrej w Poznaniu</t>
  </si>
  <si>
    <t>os. Piastowskie 103/66</t>
  </si>
  <si>
    <t>61-164 Poznań</t>
  </si>
  <si>
    <t>ul. Bystra</t>
  </si>
  <si>
    <t>wymogi formalne.</t>
  </si>
  <si>
    <t>Stowarzyszenie Media Owocowa</t>
  </si>
  <si>
    <t>ul. Owocowa 22C</t>
  </si>
  <si>
    <t>61-306 Poznań</t>
  </si>
  <si>
    <t>ulica boczna od ul. Owocowej</t>
  </si>
  <si>
    <t>Stowarzyszenie na rzecz budowy sieci wodoc.</t>
  </si>
  <si>
    <t>ul. Starołęcka 177</t>
  </si>
  <si>
    <t>61-341 Poznań</t>
  </si>
  <si>
    <t>ulica boczna od ul. Spławie</t>
  </si>
  <si>
    <t>Stowarzyszenie na rzecz budowy sieci</t>
  </si>
  <si>
    <t>ul. Porzeczkowa 25B</t>
  </si>
  <si>
    <t>ulica boczna od ul. Dereniowej</t>
  </si>
  <si>
    <t>ulica boczna od ul. Przyjemnej</t>
  </si>
  <si>
    <t xml:space="preserve"> 9/10</t>
  </si>
  <si>
    <t>Stowarzyszenie "Dom przy Przyjemnej Szczepankowo"</t>
  </si>
  <si>
    <t>ul. Ostrowska 396a</t>
  </si>
  <si>
    <t>61-312 Poznań</t>
  </si>
  <si>
    <t>ul. Bodawska</t>
  </si>
  <si>
    <t xml:space="preserve">   nawierzchni asfaltowej</t>
  </si>
  <si>
    <t xml:space="preserve"> 8/10</t>
  </si>
  <si>
    <t>Inwestor indywidualny p. Patryk Orłowski</t>
  </si>
  <si>
    <t>ul. Szczepankowo 4</t>
  </si>
  <si>
    <t>61- 311 Poznań</t>
  </si>
  <si>
    <t>ul. Dworzeckiego</t>
  </si>
  <si>
    <t>Wniosek spełnia</t>
  </si>
  <si>
    <t>Wykaz wniosków przyjętych do realizacji w 2022 r.</t>
  </si>
  <si>
    <t>ul. M. Reja 5/10</t>
  </si>
  <si>
    <t>w ulicy Zdzisława Dworzeckiego w Poznaniu</t>
  </si>
  <si>
    <t>60-826 Poznań</t>
  </si>
  <si>
    <t xml:space="preserve">Wartość </t>
  </si>
  <si>
    <t>i kanalizacji san. w ulicy bocznej od ul. Spławie</t>
  </si>
  <si>
    <t>wodociągowej i kanalizacyjnej dla ul. Dereniowej</t>
  </si>
  <si>
    <t>Propozycja inwestora</t>
  </si>
  <si>
    <t>Lp.</t>
  </si>
  <si>
    <t>Wartość</t>
  </si>
  <si>
    <t xml:space="preserve"> - wodociąg 313,0 m.b. </t>
  </si>
  <si>
    <t xml:space="preserve"> - wodociąg 299,0 m.b. </t>
  </si>
  <si>
    <t xml:space="preserve"> - wodociąg 40 m.b. z odtworzeniem  </t>
  </si>
  <si>
    <t xml:space="preserve"> - kanalizacja sanitarna 27,0 m.b. </t>
  </si>
  <si>
    <r>
      <t xml:space="preserve"> - wodociąg 13,9 m.b.</t>
    </r>
    <r>
      <rPr>
        <strike/>
        <sz val="10"/>
        <rFont val="Arial"/>
        <family val="2"/>
        <charset val="238"/>
      </rPr>
      <t xml:space="preserve"> </t>
    </r>
  </si>
  <si>
    <t xml:space="preserve"> - wodociąg 60,0 m.b.</t>
  </si>
  <si>
    <t xml:space="preserve"> - kanalizacja sanitarna 60,0 m.b.</t>
  </si>
  <si>
    <t xml:space="preserve"> - wodociąg 105,0 m.b.</t>
  </si>
  <si>
    <t xml:space="preserve"> - kanalizacja sanitarna 91,0 m.b.</t>
  </si>
  <si>
    <t xml:space="preserve"> - wodociąg 223,4 m.b.</t>
  </si>
  <si>
    <t xml:space="preserve"> - kanalizacja sanitarna 203,1 m.b.</t>
  </si>
  <si>
    <t xml:space="preserve"> - kanalizacja sanitarna 96,0 m.b.</t>
  </si>
  <si>
    <r>
      <t xml:space="preserve">Stowarzyszenie na rzecz budowy sieci wod.-kan. </t>
    </r>
    <r>
      <rPr>
        <strike/>
        <sz val="10"/>
        <rFont val="Arial"/>
        <family val="2"/>
        <charset val="238"/>
      </rPr>
      <t>wod-kan</t>
    </r>
  </si>
  <si>
    <t>* Wnioski oceniono zgodnie z kryteriami określonymi przez Radę Miasta Poznania i zawartymi w "Karcie oceny wniosku", która stanowi załącznik do Regulaminu pracy Komisji, wprowadzonego zarządzeniem Nr 815/2020/P Prezydenta Miasta Poznania z 6 listopada 2020 r.</t>
  </si>
  <si>
    <t>Załącznik do zarządzenia Nr 320/2022/P</t>
  </si>
  <si>
    <t>Prezydenta Miasta Poznania z 21 kwietnia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</si>
</sst>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_-* #,##0.00\ [$zł-415]_-;\-* #,##0.00\ [$zł-415]_-;_-* &quot;-&quot;??\ [$zł-415]_-;_-@_-"/>
    <numFmt numFmtId="166" formatCode="_-* #,##0\ _z_ł_-;\-* #,##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24" xfId="0" applyFont="1" applyBorder="1"/>
    <xf numFmtId="0" fontId="3" fillId="0" borderId="18" xfId="0" applyFont="1" applyBorder="1"/>
    <xf numFmtId="0" fontId="3" fillId="0" borderId="15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/>
    <xf numFmtId="0" fontId="3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/>
    <xf numFmtId="0" fontId="3" fillId="0" borderId="25" xfId="0" applyFont="1" applyBorder="1"/>
    <xf numFmtId="0" fontId="3" fillId="0" borderId="5" xfId="0" applyFont="1" applyBorder="1" applyAlignment="1">
      <alignment horizontal="center"/>
    </xf>
    <xf numFmtId="0" fontId="3" fillId="0" borderId="16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164" fontId="3" fillId="0" borderId="3" xfId="1" applyFont="1" applyBorder="1" applyAlignment="1">
      <alignment horizontal="right"/>
    </xf>
    <xf numFmtId="164" fontId="3" fillId="0" borderId="17" xfId="1" applyFont="1" applyBorder="1" applyAlignment="1">
      <alignment horizontal="right"/>
    </xf>
    <xf numFmtId="164" fontId="3" fillId="0" borderId="18" xfId="1" applyFont="1" applyBorder="1"/>
    <xf numFmtId="0" fontId="3" fillId="0" borderId="29" xfId="0" applyFont="1" applyBorder="1" applyAlignment="1">
      <alignment horizontal="center"/>
    </xf>
    <xf numFmtId="164" fontId="3" fillId="0" borderId="30" xfId="1" applyFont="1" applyBorder="1"/>
    <xf numFmtId="164" fontId="3" fillId="0" borderId="5" xfId="1" applyFont="1" applyBorder="1" applyAlignment="1">
      <alignment horizontal="right"/>
    </xf>
    <xf numFmtId="164" fontId="3" fillId="0" borderId="28" xfId="1" applyFont="1" applyBorder="1" applyAlignment="1">
      <alignment horizontal="right"/>
    </xf>
    <xf numFmtId="0" fontId="5" fillId="0" borderId="4" xfId="0" applyFont="1" applyBorder="1"/>
    <xf numFmtId="164" fontId="6" fillId="0" borderId="18" xfId="1" applyFont="1" applyBorder="1"/>
    <xf numFmtId="164" fontId="6" fillId="0" borderId="30" xfId="1" applyFont="1" applyBorder="1"/>
    <xf numFmtId="0" fontId="3" fillId="0" borderId="32" xfId="0" applyFont="1" applyBorder="1"/>
    <xf numFmtId="0" fontId="3" fillId="0" borderId="22" xfId="0" applyFont="1" applyBorder="1"/>
    <xf numFmtId="164" fontId="3" fillId="0" borderId="33" xfId="1" applyFont="1" applyBorder="1" applyAlignment="1">
      <alignment horizontal="right"/>
    </xf>
    <xf numFmtId="164" fontId="3" fillId="0" borderId="21" xfId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23" xfId="0" applyFont="1" applyBorder="1"/>
    <xf numFmtId="164" fontId="6" fillId="0" borderId="31" xfId="1" applyFont="1" applyBorder="1" applyAlignment="1">
      <alignment horizontal="right"/>
    </xf>
    <xf numFmtId="164" fontId="3" fillId="0" borderId="17" xfId="1" applyFont="1" applyBorder="1" applyAlignment="1">
      <alignment horizontal="center"/>
    </xf>
    <xf numFmtId="0" fontId="5" fillId="0" borderId="7" xfId="0" applyFont="1" applyBorder="1"/>
    <xf numFmtId="16" fontId="3" fillId="0" borderId="15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0" fillId="0" borderId="0" xfId="0"/>
    <xf numFmtId="0" fontId="3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right"/>
    </xf>
    <xf numFmtId="166" fontId="7" fillId="0" borderId="25" xfId="1" applyNumberFormat="1" applyFont="1" applyBorder="1"/>
    <xf numFmtId="166" fontId="7" fillId="0" borderId="29" xfId="1" applyNumberFormat="1" applyFont="1" applyBorder="1"/>
    <xf numFmtId="166" fontId="7" fillId="0" borderId="21" xfId="1" applyNumberFormat="1" applyFont="1" applyBorder="1" applyAlignment="1">
      <alignment horizontal="right"/>
    </xf>
    <xf numFmtId="0" fontId="5" fillId="0" borderId="15" xfId="0" applyFont="1" applyBorder="1" applyAlignment="1">
      <alignment wrapText="1"/>
    </xf>
    <xf numFmtId="0" fontId="10" fillId="0" borderId="18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0" xfId="0" applyFont="1" applyBorder="1"/>
    <xf numFmtId="0" fontId="12" fillId="0" borderId="6" xfId="0" applyFont="1" applyBorder="1"/>
    <xf numFmtId="0" fontId="12" fillId="0" borderId="14" xfId="0" applyFont="1" applyBorder="1"/>
    <xf numFmtId="0" fontId="5" fillId="0" borderId="0" xfId="0" applyFont="1"/>
    <xf numFmtId="0" fontId="5" fillId="0" borderId="6" xfId="0" applyFont="1" applyBorder="1"/>
    <xf numFmtId="0" fontId="14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zoomScaleNormal="100" workbookViewId="0">
      <selection activeCell="J2" sqref="J2:L2"/>
    </sheetView>
  </sheetViews>
  <sheetFormatPr defaultRowHeight="15" x14ac:dyDescent="0.25"/>
  <cols>
    <col min="1" max="1" width="1.28515625" customWidth="1"/>
    <col min="2" max="2" width="3.7109375" customWidth="1"/>
    <col min="3" max="3" width="41.5703125" customWidth="1"/>
    <col min="4" max="4" width="33.7109375" customWidth="1"/>
    <col min="5" max="5" width="14" customWidth="1"/>
    <col min="6" max="6" width="14.5703125" customWidth="1"/>
    <col min="7" max="7" width="15" customWidth="1"/>
    <col min="8" max="8" width="9.28515625" customWidth="1"/>
    <col min="9" max="9" width="13.85546875" customWidth="1"/>
    <col min="10" max="10" width="10" customWidth="1"/>
    <col min="12" max="12" width="19" customWidth="1"/>
    <col min="13" max="13" width="1.5703125" customWidth="1"/>
    <col min="15" max="15" width="37" customWidth="1"/>
  </cols>
  <sheetData>
    <row r="1" spans="2:21" x14ac:dyDescent="0.25">
      <c r="B1" s="1"/>
      <c r="C1" s="1"/>
      <c r="D1" s="94" t="s">
        <v>53</v>
      </c>
      <c r="E1" s="94"/>
      <c r="F1" s="94"/>
      <c r="G1" s="94"/>
      <c r="H1" s="1"/>
      <c r="I1" s="1"/>
      <c r="J1" s="85" t="s">
        <v>77</v>
      </c>
      <c r="K1" s="85"/>
      <c r="L1" s="85"/>
    </row>
    <row r="2" spans="2:21" ht="15.75" thickBot="1" x14ac:dyDescent="0.3">
      <c r="B2" s="1"/>
      <c r="C2" s="1"/>
      <c r="D2" s="95"/>
      <c r="E2" s="95"/>
      <c r="F2" s="95"/>
      <c r="G2" s="95"/>
      <c r="H2" s="1"/>
      <c r="I2" s="1"/>
      <c r="J2" s="86" t="s">
        <v>78</v>
      </c>
      <c r="K2" s="86"/>
      <c r="L2" s="86"/>
    </row>
    <row r="3" spans="2:21" ht="15.75" thickBot="1" x14ac:dyDescent="0.3">
      <c r="B3" s="89" t="s">
        <v>60</v>
      </c>
      <c r="C3" s="90"/>
      <c r="D3" s="90"/>
      <c r="E3" s="90"/>
      <c r="F3" s="91" t="s">
        <v>0</v>
      </c>
      <c r="G3" s="92"/>
      <c r="H3" s="92"/>
      <c r="I3" s="93"/>
      <c r="J3" s="4"/>
      <c r="K3" s="5"/>
      <c r="L3" s="6"/>
    </row>
    <row r="4" spans="2:21" x14ac:dyDescent="0.25">
      <c r="B4" s="7"/>
      <c r="C4" s="5"/>
      <c r="D4" s="8"/>
      <c r="E4" s="78"/>
      <c r="F4" s="9"/>
      <c r="G4" s="10"/>
      <c r="H4" s="10"/>
      <c r="I4" s="11"/>
      <c r="J4" s="8"/>
      <c r="K4" s="12" t="s">
        <v>10</v>
      </c>
      <c r="L4" s="13"/>
    </row>
    <row r="5" spans="2:21" x14ac:dyDescent="0.25">
      <c r="B5" s="80" t="s">
        <v>61</v>
      </c>
      <c r="C5" s="12" t="s">
        <v>1</v>
      </c>
      <c r="D5" s="15" t="s">
        <v>2</v>
      </c>
      <c r="E5" s="79" t="s">
        <v>62</v>
      </c>
      <c r="F5" s="16" t="s">
        <v>57</v>
      </c>
      <c r="G5" s="17" t="s">
        <v>4</v>
      </c>
      <c r="H5" s="17" t="s">
        <v>6</v>
      </c>
      <c r="I5" s="18" t="s">
        <v>4</v>
      </c>
      <c r="J5" s="19" t="s">
        <v>8</v>
      </c>
      <c r="K5" s="20" t="s">
        <v>11</v>
      </c>
      <c r="L5" s="21" t="s">
        <v>13</v>
      </c>
    </row>
    <row r="6" spans="2:21" x14ac:dyDescent="0.25">
      <c r="B6" s="7"/>
      <c r="C6" s="22"/>
      <c r="D6" s="8"/>
      <c r="E6" s="81" t="s">
        <v>3</v>
      </c>
      <c r="F6" s="16" t="s">
        <v>3</v>
      </c>
      <c r="G6" s="23" t="s">
        <v>5</v>
      </c>
      <c r="H6" s="17" t="s">
        <v>7</v>
      </c>
      <c r="I6" s="74"/>
      <c r="J6" s="19" t="s">
        <v>9</v>
      </c>
      <c r="K6" s="24" t="s">
        <v>12</v>
      </c>
      <c r="L6" s="13"/>
      <c r="O6" s="76"/>
      <c r="P6" s="75"/>
      <c r="Q6" s="75"/>
      <c r="R6" s="75"/>
      <c r="S6" s="75"/>
      <c r="T6" s="75"/>
      <c r="U6" s="75"/>
    </row>
    <row r="7" spans="2:21" ht="15.75" thickBot="1" x14ac:dyDescent="0.3">
      <c r="B7" s="25">
        <v>1</v>
      </c>
      <c r="C7" s="26">
        <v>2</v>
      </c>
      <c r="D7" s="27">
        <v>3</v>
      </c>
      <c r="E7" s="25">
        <v>4</v>
      </c>
      <c r="F7" s="28">
        <v>5</v>
      </c>
      <c r="G7" s="29">
        <v>6</v>
      </c>
      <c r="H7" s="29">
        <v>7</v>
      </c>
      <c r="I7" s="30">
        <v>8</v>
      </c>
      <c r="J7" s="27">
        <v>9</v>
      </c>
      <c r="K7" s="31">
        <v>10</v>
      </c>
      <c r="L7" s="32">
        <v>11</v>
      </c>
    </row>
    <row r="8" spans="2:21" ht="15.75" thickTop="1" x14ac:dyDescent="0.25">
      <c r="B8" s="14">
        <v>1</v>
      </c>
      <c r="C8" s="22" t="s">
        <v>14</v>
      </c>
      <c r="D8" s="33" t="s">
        <v>18</v>
      </c>
      <c r="E8" s="40"/>
      <c r="F8" s="41"/>
      <c r="G8" s="34"/>
      <c r="H8" s="23"/>
      <c r="I8" s="11"/>
      <c r="J8" s="15"/>
      <c r="K8" s="12"/>
      <c r="L8" s="13" t="s">
        <v>52</v>
      </c>
    </row>
    <row r="9" spans="2:21" x14ac:dyDescent="0.25">
      <c r="B9" s="14"/>
      <c r="C9" s="22" t="s">
        <v>15</v>
      </c>
      <c r="D9" s="82" t="s">
        <v>63</v>
      </c>
      <c r="E9" s="42">
        <v>442220</v>
      </c>
      <c r="F9" s="43">
        <v>442220</v>
      </c>
      <c r="G9" s="70">
        <f>SUM(F9*H9/100)</f>
        <v>331665</v>
      </c>
      <c r="H9" s="23">
        <v>75</v>
      </c>
      <c r="I9" s="50">
        <f>SUM(F9-G9)</f>
        <v>110555</v>
      </c>
      <c r="J9" s="15">
        <v>90001</v>
      </c>
      <c r="K9" s="61" t="s">
        <v>47</v>
      </c>
      <c r="L9" s="13" t="s">
        <v>28</v>
      </c>
      <c r="O9" s="77"/>
    </row>
    <row r="10" spans="2:21" x14ac:dyDescent="0.25">
      <c r="B10" s="14"/>
      <c r="C10" s="22" t="s">
        <v>16</v>
      </c>
      <c r="D10" s="8"/>
      <c r="E10" s="42"/>
      <c r="F10" s="43"/>
      <c r="G10" s="70"/>
      <c r="H10" s="23"/>
      <c r="I10" s="50"/>
      <c r="J10" s="15"/>
      <c r="K10" s="12"/>
      <c r="L10" s="13"/>
    </row>
    <row r="11" spans="2:21" x14ac:dyDescent="0.25">
      <c r="B11" s="35"/>
      <c r="C11" s="36" t="s">
        <v>17</v>
      </c>
      <c r="D11" s="37"/>
      <c r="E11" s="47"/>
      <c r="F11" s="48"/>
      <c r="G11" s="71"/>
      <c r="H11" s="45"/>
      <c r="I11" s="51"/>
      <c r="J11" s="39"/>
      <c r="K11" s="24"/>
      <c r="L11" s="38"/>
    </row>
    <row r="12" spans="2:21" x14ac:dyDescent="0.25">
      <c r="B12" s="14">
        <v>2</v>
      </c>
      <c r="C12" s="22" t="s">
        <v>19</v>
      </c>
      <c r="D12" s="33" t="s">
        <v>22</v>
      </c>
      <c r="E12" s="42"/>
      <c r="F12" s="43"/>
      <c r="G12" s="70"/>
      <c r="H12" s="23"/>
      <c r="I12" s="50"/>
      <c r="J12" s="15"/>
      <c r="K12" s="12"/>
      <c r="L12" s="13" t="s">
        <v>52</v>
      </c>
    </row>
    <row r="13" spans="2:21" x14ac:dyDescent="0.25">
      <c r="B13" s="14"/>
      <c r="C13" s="22" t="s">
        <v>20</v>
      </c>
      <c r="D13" s="82" t="s">
        <v>64</v>
      </c>
      <c r="E13" s="42">
        <v>273632.65000000002</v>
      </c>
      <c r="F13" s="43">
        <v>273632.65000000002</v>
      </c>
      <c r="G13" s="70">
        <f t="shared" ref="G13:G31" si="0">SUM(F13*H13/100)</f>
        <v>205224.48749999999</v>
      </c>
      <c r="H13" s="23">
        <v>75</v>
      </c>
      <c r="I13" s="50">
        <f t="shared" ref="I13:I31" si="1">SUM(F13-G13)</f>
        <v>68408.162500000035</v>
      </c>
      <c r="J13" s="15">
        <v>90001</v>
      </c>
      <c r="K13" s="61" t="s">
        <v>47</v>
      </c>
      <c r="L13" s="13" t="s">
        <v>28</v>
      </c>
    </row>
    <row r="14" spans="2:21" x14ac:dyDescent="0.25">
      <c r="B14" s="35"/>
      <c r="C14" s="36" t="s">
        <v>21</v>
      </c>
      <c r="D14" s="37"/>
      <c r="E14" s="47"/>
      <c r="F14" s="48"/>
      <c r="G14" s="71"/>
      <c r="H14" s="45"/>
      <c r="I14" s="51"/>
      <c r="J14" s="39"/>
      <c r="K14" s="24"/>
      <c r="L14" s="38"/>
    </row>
    <row r="15" spans="2:21" x14ac:dyDescent="0.25">
      <c r="B15" s="14">
        <v>3</v>
      </c>
      <c r="C15" s="22" t="s">
        <v>48</v>
      </c>
      <c r="D15" s="33" t="s">
        <v>45</v>
      </c>
      <c r="E15" s="42"/>
      <c r="F15" s="43"/>
      <c r="G15" s="70"/>
      <c r="H15" s="23"/>
      <c r="I15" s="44"/>
      <c r="J15" s="15"/>
      <c r="K15" s="12"/>
      <c r="L15" s="13" t="s">
        <v>52</v>
      </c>
    </row>
    <row r="16" spans="2:21" x14ac:dyDescent="0.25">
      <c r="B16" s="14"/>
      <c r="C16" s="22" t="s">
        <v>49</v>
      </c>
      <c r="D16" s="82" t="s">
        <v>65</v>
      </c>
      <c r="E16" s="42">
        <v>103192.53</v>
      </c>
      <c r="F16" s="43">
        <v>103192.53</v>
      </c>
      <c r="G16" s="70">
        <f t="shared" ref="G16" si="2">SUM(F16*H16/100)</f>
        <v>77394.397500000006</v>
      </c>
      <c r="H16" s="23">
        <v>75</v>
      </c>
      <c r="I16" s="50">
        <f t="shared" ref="I16" si="3">SUM(F16-G16)</f>
        <v>25798.132499999992</v>
      </c>
      <c r="J16" s="15">
        <v>90001</v>
      </c>
      <c r="K16" s="61" t="s">
        <v>47</v>
      </c>
      <c r="L16" s="13" t="s">
        <v>28</v>
      </c>
    </row>
    <row r="17" spans="2:12" x14ac:dyDescent="0.25">
      <c r="B17" s="35"/>
      <c r="C17" s="36" t="s">
        <v>50</v>
      </c>
      <c r="D17" s="37" t="s">
        <v>46</v>
      </c>
      <c r="E17" s="47"/>
      <c r="F17" s="48"/>
      <c r="G17" s="71"/>
      <c r="H17" s="45"/>
      <c r="I17" s="46"/>
      <c r="J17" s="39"/>
      <c r="K17" s="24"/>
      <c r="L17" s="38"/>
    </row>
    <row r="18" spans="2:12" x14ac:dyDescent="0.25">
      <c r="B18" s="14">
        <v>4</v>
      </c>
      <c r="C18" s="22" t="s">
        <v>23</v>
      </c>
      <c r="D18" s="33" t="s">
        <v>27</v>
      </c>
      <c r="E18" s="42"/>
      <c r="F18" s="43"/>
      <c r="G18" s="70"/>
      <c r="H18" s="23"/>
      <c r="I18" s="50"/>
      <c r="J18" s="15"/>
      <c r="K18" s="12"/>
      <c r="L18" s="13" t="s">
        <v>52</v>
      </c>
    </row>
    <row r="19" spans="2:12" x14ac:dyDescent="0.25">
      <c r="B19" s="14"/>
      <c r="C19" s="22" t="s">
        <v>24</v>
      </c>
      <c r="D19" s="82" t="s">
        <v>66</v>
      </c>
      <c r="E19" s="42">
        <v>126236.53</v>
      </c>
      <c r="F19" s="43">
        <v>126236.53</v>
      </c>
      <c r="G19" s="70">
        <f t="shared" si="0"/>
        <v>94677.397500000006</v>
      </c>
      <c r="H19" s="23">
        <v>75</v>
      </c>
      <c r="I19" s="50">
        <f t="shared" si="1"/>
        <v>31559.132499999992</v>
      </c>
      <c r="J19" s="15">
        <v>90001</v>
      </c>
      <c r="K19" s="61" t="s">
        <v>41</v>
      </c>
      <c r="L19" s="13" t="s">
        <v>28</v>
      </c>
    </row>
    <row r="20" spans="2:12" x14ac:dyDescent="0.25">
      <c r="B20" s="14"/>
      <c r="C20" s="22" t="s">
        <v>25</v>
      </c>
      <c r="D20" s="8"/>
      <c r="E20" s="42"/>
      <c r="F20" s="43"/>
      <c r="G20" s="70"/>
      <c r="H20" s="23"/>
      <c r="I20" s="50"/>
      <c r="J20" s="15"/>
      <c r="K20" s="12"/>
      <c r="L20" s="49"/>
    </row>
    <row r="21" spans="2:12" x14ac:dyDescent="0.25">
      <c r="B21" s="35"/>
      <c r="C21" s="36" t="s">
        <v>26</v>
      </c>
      <c r="D21" s="37"/>
      <c r="E21" s="47"/>
      <c r="F21" s="48"/>
      <c r="G21" s="71"/>
      <c r="H21" s="45"/>
      <c r="I21" s="51"/>
      <c r="J21" s="39"/>
      <c r="K21" s="24"/>
      <c r="L21" s="60"/>
    </row>
    <row r="22" spans="2:12" ht="24.75" x14ac:dyDescent="0.25">
      <c r="B22" s="14">
        <v>5</v>
      </c>
      <c r="C22" s="73" t="s">
        <v>42</v>
      </c>
      <c r="D22" s="33" t="s">
        <v>40</v>
      </c>
      <c r="E22" s="42"/>
      <c r="F22" s="43"/>
      <c r="G22" s="70"/>
      <c r="H22" s="23"/>
      <c r="I22" s="44"/>
      <c r="J22" s="15"/>
      <c r="K22" s="12"/>
      <c r="L22" s="13" t="s">
        <v>52</v>
      </c>
    </row>
    <row r="23" spans="2:12" x14ac:dyDescent="0.25">
      <c r="B23" s="14"/>
      <c r="C23" s="22" t="s">
        <v>43</v>
      </c>
      <c r="D23" s="82" t="s">
        <v>67</v>
      </c>
      <c r="E23" s="42">
        <v>37341.040000000001</v>
      </c>
      <c r="F23" s="43">
        <v>37341.040000000001</v>
      </c>
      <c r="G23" s="70">
        <f t="shared" ref="G23" si="4">SUM(F23*H23/100)</f>
        <v>28005.78</v>
      </c>
      <c r="H23" s="23">
        <v>75</v>
      </c>
      <c r="I23" s="50">
        <f t="shared" ref="I23" si="5">SUM(F23-G23)</f>
        <v>9335.260000000002</v>
      </c>
      <c r="J23" s="15">
        <v>90001</v>
      </c>
      <c r="K23" s="61" t="s">
        <v>47</v>
      </c>
      <c r="L23" s="13" t="s">
        <v>28</v>
      </c>
    </row>
    <row r="24" spans="2:12" x14ac:dyDescent="0.25">
      <c r="B24" s="35"/>
      <c r="C24" s="36" t="s">
        <v>44</v>
      </c>
      <c r="D24" s="37"/>
      <c r="E24" s="47"/>
      <c r="F24" s="48"/>
      <c r="G24" s="71"/>
      <c r="H24" s="45"/>
      <c r="I24" s="46"/>
      <c r="J24" s="39"/>
      <c r="K24" s="24"/>
      <c r="L24" s="38"/>
    </row>
    <row r="25" spans="2:12" x14ac:dyDescent="0.25">
      <c r="B25" s="14">
        <v>6</v>
      </c>
      <c r="C25" s="22" t="s">
        <v>37</v>
      </c>
      <c r="D25" s="33" t="s">
        <v>39</v>
      </c>
      <c r="E25" s="42"/>
      <c r="F25" s="43"/>
      <c r="G25" s="70"/>
      <c r="H25" s="23"/>
      <c r="I25" s="50"/>
      <c r="J25" s="15"/>
      <c r="K25" s="12"/>
      <c r="L25" s="13" t="s">
        <v>52</v>
      </c>
    </row>
    <row r="26" spans="2:12" x14ac:dyDescent="0.25">
      <c r="B26" s="14"/>
      <c r="C26" s="22" t="s">
        <v>59</v>
      </c>
      <c r="D26" s="82" t="s">
        <v>68</v>
      </c>
      <c r="E26" s="42">
        <v>58259</v>
      </c>
      <c r="F26" s="59">
        <v>58259</v>
      </c>
      <c r="G26" s="70">
        <f t="shared" si="0"/>
        <v>43694.25</v>
      </c>
      <c r="H26" s="23">
        <v>75</v>
      </c>
      <c r="I26" s="50">
        <f t="shared" si="1"/>
        <v>14564.75</v>
      </c>
      <c r="J26" s="15">
        <v>90001</v>
      </c>
      <c r="K26" s="61" t="s">
        <v>47</v>
      </c>
      <c r="L26" s="13" t="s">
        <v>28</v>
      </c>
    </row>
    <row r="27" spans="2:12" x14ac:dyDescent="0.25">
      <c r="B27" s="14"/>
      <c r="C27" s="22" t="s">
        <v>38</v>
      </c>
      <c r="D27" s="82" t="s">
        <v>69</v>
      </c>
      <c r="E27" s="42">
        <v>107379</v>
      </c>
      <c r="F27" s="43">
        <v>107379</v>
      </c>
      <c r="G27" s="70">
        <f t="shared" si="0"/>
        <v>80534.25</v>
      </c>
      <c r="H27" s="23">
        <v>75</v>
      </c>
      <c r="I27" s="50">
        <f t="shared" si="1"/>
        <v>26844.75</v>
      </c>
      <c r="J27" s="15">
        <v>90001</v>
      </c>
      <c r="K27" s="12"/>
      <c r="L27" s="13"/>
    </row>
    <row r="28" spans="2:12" x14ac:dyDescent="0.25">
      <c r="B28" s="35"/>
      <c r="C28" s="36" t="s">
        <v>31</v>
      </c>
      <c r="D28" s="37"/>
      <c r="E28" s="47"/>
      <c r="F28" s="48"/>
      <c r="G28" s="71"/>
      <c r="H28" s="45"/>
      <c r="I28" s="51"/>
      <c r="J28" s="39"/>
      <c r="K28" s="24"/>
      <c r="L28" s="38"/>
    </row>
    <row r="29" spans="2:12" x14ac:dyDescent="0.25">
      <c r="B29" s="14">
        <v>7</v>
      </c>
      <c r="C29" s="22" t="s">
        <v>29</v>
      </c>
      <c r="D29" s="33" t="s">
        <v>32</v>
      </c>
      <c r="E29" s="42"/>
      <c r="F29" s="43"/>
      <c r="G29" s="70"/>
      <c r="H29" s="23"/>
      <c r="I29" s="50"/>
      <c r="J29" s="15"/>
      <c r="K29" s="12"/>
      <c r="L29" s="13" t="s">
        <v>52</v>
      </c>
    </row>
    <row r="30" spans="2:12" x14ac:dyDescent="0.25">
      <c r="B30" s="14"/>
      <c r="C30" s="22" t="s">
        <v>30</v>
      </c>
      <c r="D30" s="82" t="s">
        <v>70</v>
      </c>
      <c r="E30" s="42">
        <v>104525</v>
      </c>
      <c r="F30" s="43">
        <v>104525</v>
      </c>
      <c r="G30" s="70">
        <f t="shared" si="0"/>
        <v>78393.75</v>
      </c>
      <c r="H30" s="23">
        <v>75</v>
      </c>
      <c r="I30" s="50">
        <f t="shared" si="1"/>
        <v>26131.25</v>
      </c>
      <c r="J30" s="15">
        <v>90001</v>
      </c>
      <c r="K30" s="61" t="s">
        <v>47</v>
      </c>
      <c r="L30" s="13" t="s">
        <v>28</v>
      </c>
    </row>
    <row r="31" spans="2:12" x14ac:dyDescent="0.25">
      <c r="B31" s="35"/>
      <c r="C31" s="36" t="s">
        <v>31</v>
      </c>
      <c r="D31" s="83" t="s">
        <v>71</v>
      </c>
      <c r="E31" s="47">
        <v>97945</v>
      </c>
      <c r="F31" s="48">
        <v>97945</v>
      </c>
      <c r="G31" s="71">
        <f t="shared" si="0"/>
        <v>73458.75</v>
      </c>
      <c r="H31" s="45">
        <v>75</v>
      </c>
      <c r="I31" s="51">
        <f t="shared" si="1"/>
        <v>24486.25</v>
      </c>
      <c r="J31" s="39">
        <v>90001</v>
      </c>
      <c r="K31" s="24"/>
      <c r="L31" s="38"/>
    </row>
    <row r="32" spans="2:12" x14ac:dyDescent="0.25">
      <c r="B32" s="14">
        <v>8</v>
      </c>
      <c r="C32" s="22" t="s">
        <v>33</v>
      </c>
      <c r="D32" s="33" t="s">
        <v>36</v>
      </c>
      <c r="E32" s="42"/>
      <c r="F32" s="43"/>
      <c r="G32" s="70"/>
      <c r="H32" s="23"/>
      <c r="I32" s="44"/>
      <c r="J32" s="15"/>
      <c r="K32" s="12"/>
      <c r="L32" s="13" t="s">
        <v>52</v>
      </c>
    </row>
    <row r="33" spans="2:12" x14ac:dyDescent="0.25">
      <c r="B33" s="14"/>
      <c r="C33" s="22" t="s">
        <v>58</v>
      </c>
      <c r="D33" s="82" t="s">
        <v>72</v>
      </c>
      <c r="E33" s="42">
        <v>270388.01</v>
      </c>
      <c r="F33" s="43">
        <v>270388.01</v>
      </c>
      <c r="G33" s="70">
        <f t="shared" ref="G33:G34" si="6">SUM(F33*H33/100)</f>
        <v>202791.00750000001</v>
      </c>
      <c r="H33" s="23">
        <v>75</v>
      </c>
      <c r="I33" s="50">
        <f t="shared" ref="I33:I34" si="7">SUM(F33-G33)</f>
        <v>67597.002500000002</v>
      </c>
      <c r="J33" s="15">
        <v>90001</v>
      </c>
      <c r="K33" s="61" t="s">
        <v>47</v>
      </c>
      <c r="L33" s="13" t="s">
        <v>28</v>
      </c>
    </row>
    <row r="34" spans="2:12" x14ac:dyDescent="0.25">
      <c r="B34" s="14"/>
      <c r="C34" s="22" t="s">
        <v>34</v>
      </c>
      <c r="D34" s="82" t="s">
        <v>73</v>
      </c>
      <c r="E34" s="42">
        <v>345258.59</v>
      </c>
      <c r="F34" s="43">
        <v>345258.59</v>
      </c>
      <c r="G34" s="70">
        <f t="shared" si="6"/>
        <v>258943.94250000003</v>
      </c>
      <c r="H34" s="23">
        <v>75</v>
      </c>
      <c r="I34" s="50">
        <f t="shared" si="7"/>
        <v>86314.647499999992</v>
      </c>
      <c r="J34" s="15">
        <v>90001</v>
      </c>
      <c r="K34" s="12"/>
      <c r="L34" s="13"/>
    </row>
    <row r="35" spans="2:12" x14ac:dyDescent="0.25">
      <c r="B35" s="24"/>
      <c r="C35" s="38" t="s">
        <v>35</v>
      </c>
      <c r="D35" s="37"/>
      <c r="E35" s="47"/>
      <c r="F35" s="48"/>
      <c r="G35" s="71"/>
      <c r="H35" s="45"/>
      <c r="I35" s="46"/>
      <c r="J35" s="39"/>
      <c r="K35" s="24"/>
      <c r="L35" s="38"/>
    </row>
    <row r="36" spans="2:12" x14ac:dyDescent="0.25">
      <c r="B36" s="14">
        <v>9</v>
      </c>
      <c r="C36" s="84" t="s">
        <v>75</v>
      </c>
      <c r="D36" s="33" t="s">
        <v>51</v>
      </c>
      <c r="E36" s="42"/>
      <c r="F36" s="43"/>
      <c r="G36" s="70"/>
      <c r="H36" s="23"/>
      <c r="I36" s="44"/>
      <c r="J36" s="15"/>
      <c r="K36" s="12"/>
      <c r="L36" s="13" t="s">
        <v>52</v>
      </c>
    </row>
    <row r="37" spans="2:12" x14ac:dyDescent="0.25">
      <c r="B37" s="14"/>
      <c r="C37" s="22" t="s">
        <v>55</v>
      </c>
      <c r="D37" s="82" t="s">
        <v>74</v>
      </c>
      <c r="E37" s="42">
        <v>402819.75</v>
      </c>
      <c r="F37" s="43">
        <v>402819.75</v>
      </c>
      <c r="G37" s="70">
        <f t="shared" ref="G37" si="8">SUM(F37*H37/100)</f>
        <v>302114.8125</v>
      </c>
      <c r="H37" s="23">
        <v>75</v>
      </c>
      <c r="I37" s="50">
        <f t="shared" ref="I37" si="9">SUM(F37-G37)</f>
        <v>100704.9375</v>
      </c>
      <c r="J37" s="15">
        <v>90001</v>
      </c>
      <c r="K37" s="61" t="s">
        <v>41</v>
      </c>
      <c r="L37" s="13" t="s">
        <v>28</v>
      </c>
    </row>
    <row r="38" spans="2:12" s="67" customFormat="1" x14ac:dyDescent="0.25">
      <c r="B38" s="14"/>
      <c r="C38" s="22" t="s">
        <v>54</v>
      </c>
      <c r="D38" s="8"/>
      <c r="E38" s="42"/>
      <c r="F38" s="43"/>
      <c r="G38" s="70"/>
      <c r="H38" s="23"/>
      <c r="I38" s="50"/>
      <c r="J38" s="15"/>
      <c r="K38" s="61"/>
      <c r="L38" s="13"/>
    </row>
    <row r="39" spans="2:12" ht="15.75" thickBot="1" x14ac:dyDescent="0.3">
      <c r="B39" s="35"/>
      <c r="C39" s="36" t="s">
        <v>56</v>
      </c>
      <c r="D39" s="37"/>
      <c r="E39" s="47"/>
      <c r="F39" s="48"/>
      <c r="G39" s="71"/>
      <c r="H39" s="45"/>
      <c r="I39" s="46"/>
      <c r="J39" s="39"/>
      <c r="K39" s="24"/>
      <c r="L39" s="38"/>
    </row>
    <row r="40" spans="2:12" ht="15.75" thickBot="1" x14ac:dyDescent="0.3">
      <c r="B40" s="2"/>
      <c r="C40" s="52"/>
      <c r="D40" s="53"/>
      <c r="E40" s="54"/>
      <c r="F40" s="55">
        <f>SUM(F9:F39)</f>
        <v>2369197.1</v>
      </c>
      <c r="G40" s="72">
        <f>SUM(G9:G39)</f>
        <v>1776897.8250000002</v>
      </c>
      <c r="H40" s="55"/>
      <c r="I40" s="58">
        <f>SUM(I9:I39)</f>
        <v>592299.27500000002</v>
      </c>
      <c r="J40" s="3"/>
      <c r="K40" s="56"/>
      <c r="L40" s="57"/>
    </row>
    <row r="41" spans="2:12" ht="32.25" customHeight="1" x14ac:dyDescent="0.25">
      <c r="C41" s="87" t="s">
        <v>76</v>
      </c>
      <c r="D41" s="87"/>
      <c r="E41" s="87"/>
      <c r="F41" s="87"/>
      <c r="G41" s="87"/>
      <c r="H41" s="87"/>
      <c r="I41" s="87"/>
      <c r="J41" s="87"/>
      <c r="K41" s="88"/>
      <c r="L41" s="88"/>
    </row>
    <row r="43" spans="2:12" x14ac:dyDescent="0.25">
      <c r="D43" s="1"/>
      <c r="E43" s="62"/>
      <c r="F43" s="65"/>
    </row>
    <row r="44" spans="2:12" x14ac:dyDescent="0.25">
      <c r="D44" s="63"/>
      <c r="E44" s="64"/>
      <c r="F44" s="65"/>
    </row>
    <row r="45" spans="2:12" x14ac:dyDescent="0.25">
      <c r="D45" s="63"/>
      <c r="E45" s="68"/>
      <c r="F45" s="69"/>
    </row>
    <row r="46" spans="2:12" x14ac:dyDescent="0.25">
      <c r="D46" s="1"/>
      <c r="E46" s="63"/>
      <c r="F46" s="66"/>
    </row>
  </sheetData>
  <mergeCells count="7">
    <mergeCell ref="J1:L1"/>
    <mergeCell ref="J2:L2"/>
    <mergeCell ref="C41:L41"/>
    <mergeCell ref="B3:E3"/>
    <mergeCell ref="F3:I3"/>
    <mergeCell ref="D1:G1"/>
    <mergeCell ref="D2:G2"/>
  </mergeCell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Łukasz Wieczorek</cp:lastModifiedBy>
  <cp:lastPrinted>2022-04-08T10:58:36Z</cp:lastPrinted>
  <dcterms:created xsi:type="dcterms:W3CDTF">2022-02-09T12:59:09Z</dcterms:created>
  <dcterms:modified xsi:type="dcterms:W3CDTF">2022-04-22T09:50:15Z</dcterms:modified>
</cp:coreProperties>
</file>