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wie\AppData\Local\Temp\notesFE6E35\"/>
    </mc:Choice>
  </mc:AlternateContent>
  <bookViews>
    <workbookView xWindow="0" yWindow="0" windowWidth="28800" windowHeight="1237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40" i="1"/>
  <c r="G39" i="1"/>
  <c r="G40" i="1"/>
  <c r="F41" i="1"/>
  <c r="E41" i="1"/>
  <c r="F38" i="1"/>
  <c r="E38" i="1"/>
  <c r="G38" i="1" l="1"/>
  <c r="I38" i="1"/>
  <c r="G36" i="1"/>
  <c r="I36" i="1" s="1"/>
  <c r="G33" i="1" l="1"/>
  <c r="I33" i="1" s="1"/>
  <c r="F28" i="1" l="1"/>
  <c r="E28" i="1"/>
  <c r="F25" i="1"/>
  <c r="E25" i="1"/>
  <c r="F21" i="1"/>
  <c r="E21" i="1"/>
  <c r="G27" i="1" l="1"/>
  <c r="I27" i="1" s="1"/>
  <c r="G26" i="1"/>
  <c r="G25" i="1" l="1"/>
  <c r="I26" i="1"/>
  <c r="I25" i="1" s="1"/>
  <c r="G30" i="1"/>
  <c r="I30" i="1" s="1"/>
  <c r="G29" i="1" l="1"/>
  <c r="G28" i="1" s="1"/>
  <c r="I29" i="1" l="1"/>
  <c r="I28" i="1" s="1"/>
  <c r="G24" i="1"/>
  <c r="G23" i="1"/>
  <c r="I23" i="1" s="1"/>
  <c r="I24" i="1" l="1"/>
  <c r="G22" i="1"/>
  <c r="G21" i="1" s="1"/>
  <c r="I22" i="1" l="1"/>
  <c r="I21" i="1" s="1"/>
  <c r="G10" i="1"/>
  <c r="G16" i="1" l="1"/>
  <c r="I16" i="1" l="1"/>
  <c r="G19" i="1" l="1"/>
  <c r="G13" i="1"/>
  <c r="G41" i="1" l="1"/>
  <c r="I19" i="1"/>
  <c r="I13" i="1"/>
  <c r="I10" i="1" l="1"/>
  <c r="I41" i="1" s="1"/>
</calcChain>
</file>

<file path=xl/sharedStrings.xml><?xml version="1.0" encoding="utf-8"?>
<sst xmlns="http://schemas.openxmlformats.org/spreadsheetml/2006/main" count="75" uniqueCount="73">
  <si>
    <t>Propozycja Komisji dot. podziału środków</t>
  </si>
  <si>
    <t>Inwestor</t>
  </si>
  <si>
    <t>Zakres rzeczowy</t>
  </si>
  <si>
    <t>wniosku</t>
  </si>
  <si>
    <t>Środki</t>
  </si>
  <si>
    <t>budżetowe</t>
  </si>
  <si>
    <t>%</t>
  </si>
  <si>
    <t>dofinans.</t>
  </si>
  <si>
    <t>Stowarzyszenie na rzecz budowy sieci</t>
  </si>
  <si>
    <t xml:space="preserve">Wartość </t>
  </si>
  <si>
    <t>Propozycja inwestora</t>
  </si>
  <si>
    <t>Lp.</t>
  </si>
  <si>
    <t>Wartość</t>
  </si>
  <si>
    <t>Stowarzyszenie - Głuszyna</t>
  </si>
  <si>
    <t>ul. Głuszyna 133/2</t>
  </si>
  <si>
    <t>61-329 Poznań</t>
  </si>
  <si>
    <t>ulica boczna od ul. Głuszyna</t>
  </si>
  <si>
    <t xml:space="preserve"> - wodociąg 120,0 m.b. </t>
  </si>
  <si>
    <t>Stowarzyszenie Anny Danysz</t>
  </si>
  <si>
    <t>ul. Anny Danysz 25/1</t>
  </si>
  <si>
    <t>60-462 Poznań</t>
  </si>
  <si>
    <t>ul. Anny Danysz</t>
  </si>
  <si>
    <t>Stowarzyszenie na rzecz budowy dróg</t>
  </si>
  <si>
    <t>ul. Staszica 2/10</t>
  </si>
  <si>
    <t>60- 527 Poznań</t>
  </si>
  <si>
    <t>ul. Kotarbińskiego, Buczka, Kolberga</t>
  </si>
  <si>
    <t xml:space="preserve"> - wodociąg 121 m.b.   </t>
  </si>
  <si>
    <t>Stowarzyszenie na rzecz budowy infrastruktury</t>
  </si>
  <si>
    <t>ul. Kotarbińskiego 2</t>
  </si>
  <si>
    <t>61-415 Poznań</t>
  </si>
  <si>
    <t xml:space="preserve"> - kanalizacja sanitarna 103,5 m.b. </t>
  </si>
  <si>
    <t>ul. Opolska, Kolberga, Buczka</t>
  </si>
  <si>
    <t>ul. Iwaszkiewicza</t>
  </si>
  <si>
    <t>ul. Okonecka</t>
  </si>
  <si>
    <t>Stowarzyszenie na rzecz budowy ulicy</t>
  </si>
  <si>
    <t>Jarosława Iwaszkiewicza</t>
  </si>
  <si>
    <t>ul. J. Iwaszkiewicza 1</t>
  </si>
  <si>
    <t>60-461 Poznań</t>
  </si>
  <si>
    <t xml:space="preserve"> - kanalizacja deszczowa 185 m.b.</t>
  </si>
  <si>
    <t xml:space="preserve"> - oświetlenie 5 lamp</t>
  </si>
  <si>
    <t>mieszkańców</t>
  </si>
  <si>
    <r>
      <t xml:space="preserve"> - nawierzchnia 840 m</t>
    </r>
    <r>
      <rPr>
        <vertAlign val="superscript"/>
        <sz val="10"/>
        <color theme="1"/>
        <rFont val="Arial"/>
        <family val="2"/>
        <charset val="238"/>
      </rPr>
      <t>2</t>
    </r>
  </si>
  <si>
    <t xml:space="preserve"> - wodociąg 40 m.b.</t>
  </si>
  <si>
    <t xml:space="preserve"> - kanalizacja sanitarna 39 m.b.</t>
  </si>
  <si>
    <t>wodno-kanalizacyjnej w drodze ul. Okoneckiej</t>
  </si>
  <si>
    <t>ul. Okonecka 9</t>
  </si>
  <si>
    <t>60-192 Poznań</t>
  </si>
  <si>
    <t>Stowarzyszenie Dar Natury Garaszewa</t>
  </si>
  <si>
    <t>ul. Niżańska 1K</t>
  </si>
  <si>
    <t>61-316 Poznań</t>
  </si>
  <si>
    <t xml:space="preserve"> - wodociąg 85 m.b.</t>
  </si>
  <si>
    <t xml:space="preserve"> - kanalizacja sanitarna 85 m.b.</t>
  </si>
  <si>
    <t xml:space="preserve">Stowarzyszenie RJK Skibowa Poznań </t>
  </si>
  <si>
    <t>ul. Skibowa 40B</t>
  </si>
  <si>
    <t>61-306 Poznań</t>
  </si>
  <si>
    <t xml:space="preserve"> - kanalizacja sanitarna 84 m.b.</t>
  </si>
  <si>
    <t>ulica boczna od ul. Skibowej</t>
  </si>
  <si>
    <t>Stowarzyszenie Dobiegniewska-Media</t>
  </si>
  <si>
    <t>ul. Smardzewska 17/17</t>
  </si>
  <si>
    <t>60-161 Poznań</t>
  </si>
  <si>
    <t>ul. Dobiegniewska</t>
  </si>
  <si>
    <t xml:space="preserve"> - wodociąg 70 m.b.</t>
  </si>
  <si>
    <t>Stowarzyszenie Dom przy Porzeczkowej</t>
  </si>
  <si>
    <t>os. Stare Żegrze 67/8</t>
  </si>
  <si>
    <t>61-249 Poznań</t>
  </si>
  <si>
    <t>ulica boczna od ul. Porzeczkowej</t>
  </si>
  <si>
    <t xml:space="preserve"> - wodociąg 54,9 m.b.</t>
  </si>
  <si>
    <t xml:space="preserve"> - kanalizacja sanitarna 53,7 m.b.</t>
  </si>
  <si>
    <t xml:space="preserve">                             Wykaz wniosków przyjętych do realizacji w 2023 r. na posiedzeniu Komisji 6.03.2023 r.</t>
  </si>
  <si>
    <t>ulica boczna od ul. Niżańskiej</t>
  </si>
  <si>
    <r>
      <t xml:space="preserve"> - nawierzchnia 1900 m</t>
    </r>
    <r>
      <rPr>
        <vertAlign val="superscript"/>
        <sz val="10"/>
        <color theme="1"/>
        <rFont val="Arial"/>
        <family val="2"/>
        <charset val="238"/>
      </rPr>
      <t>2</t>
    </r>
  </si>
  <si>
    <t>Załącznik do zarządzenia Nr 230/2023/P</t>
  </si>
  <si>
    <t>Prezydenta Miasta Poznania z 31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</si>
</sst>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_-* #,##0.00\ [$zł-415]_-;\-* #,##0.00\ [$zł-415]_-;_-* &quot;-&quot;??\ [$zł-415]_-;_-@_-"/>
    <numFmt numFmtId="166" formatCode="_-* #,##0\ _z_ł_-;\-* #,##0\ _z_ł_-;_-* &quot;-&quot;??\ _z_ł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1"/>
      <color theme="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29" applyNumberFormat="0" applyAlignment="0" applyProtection="0"/>
    <xf numFmtId="0" fontId="25" fillId="6" borderId="30" applyNumberFormat="0" applyAlignment="0" applyProtection="0"/>
    <xf numFmtId="0" fontId="26" fillId="6" borderId="29" applyNumberFormat="0" applyAlignment="0" applyProtection="0"/>
    <xf numFmtId="0" fontId="27" fillId="0" borderId="31" applyNumberFormat="0" applyFill="0" applyAlignment="0" applyProtection="0"/>
    <xf numFmtId="0" fontId="28" fillId="7" borderId="32" applyNumberFormat="0" applyAlignment="0" applyProtection="0"/>
    <xf numFmtId="0" fontId="1" fillId="8" borderId="33" applyNumberFormat="0" applyFont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0" xfId="0" applyFont="1" applyBorder="1"/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1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20" xfId="0" applyFont="1" applyBorder="1"/>
    <xf numFmtId="0" fontId="3" fillId="0" borderId="13" xfId="0" applyFont="1" applyBorder="1"/>
    <xf numFmtId="164" fontId="3" fillId="0" borderId="12" xfId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0" fillId="0" borderId="0" xfId="0"/>
    <xf numFmtId="0" fontId="5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0" fontId="11" fillId="0" borderId="10" xfId="0" applyFont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 vertical="center"/>
    </xf>
    <xf numFmtId="164" fontId="3" fillId="0" borderId="0" xfId="1" applyFont="1"/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/>
    <xf numFmtId="0" fontId="3" fillId="0" borderId="2" xfId="0" applyFont="1" applyBorder="1"/>
    <xf numFmtId="0" fontId="11" fillId="0" borderId="11" xfId="0" applyFont="1" applyBorder="1"/>
    <xf numFmtId="0" fontId="16" fillId="0" borderId="9" xfId="0" applyFont="1" applyBorder="1"/>
    <xf numFmtId="0" fontId="3" fillId="0" borderId="2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164" fontId="17" fillId="0" borderId="16" xfId="1" applyFont="1" applyBorder="1" applyAlignment="1">
      <alignment horizontal="right"/>
    </xf>
    <xf numFmtId="0" fontId="10" fillId="0" borderId="0" xfId="0" applyFont="1"/>
    <xf numFmtId="0" fontId="3" fillId="0" borderId="22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6" xfId="0" applyFont="1" applyBorder="1"/>
    <xf numFmtId="0" fontId="11" fillId="0" borderId="1" xfId="0" applyFont="1" applyBorder="1"/>
    <xf numFmtId="0" fontId="16" fillId="0" borderId="10" xfId="0" applyFont="1" applyBorder="1"/>
    <xf numFmtId="0" fontId="11" fillId="0" borderId="2" xfId="0" applyFont="1" applyBorder="1"/>
    <xf numFmtId="0" fontId="16" fillId="0" borderId="0" xfId="0" applyFont="1" applyBorder="1"/>
    <xf numFmtId="164" fontId="0" fillId="0" borderId="0" xfId="0" applyNumberForma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0" fontId="0" fillId="0" borderId="0" xfId="0" applyNumberFormat="1"/>
    <xf numFmtId="164" fontId="3" fillId="0" borderId="0" xfId="1" applyFont="1" applyBorder="1"/>
    <xf numFmtId="0" fontId="32" fillId="0" borderId="0" xfId="0" applyFont="1" applyAlignment="1">
      <alignment horizontal="right"/>
    </xf>
    <xf numFmtId="164" fontId="33" fillId="0" borderId="0" xfId="1" applyFont="1"/>
    <xf numFmtId="0" fontId="34" fillId="0" borderId="0" xfId="0" applyFont="1"/>
    <xf numFmtId="0" fontId="33" fillId="0" borderId="0" xfId="0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16" xfId="1" applyNumberFormat="1" applyFont="1" applyBorder="1" applyAlignment="1">
      <alignment horizontal="right"/>
    </xf>
    <xf numFmtId="166" fontId="7" fillId="0" borderId="0" xfId="1" applyNumberFormat="1" applyFont="1" applyBorder="1"/>
    <xf numFmtId="166" fontId="3" fillId="0" borderId="2" xfId="1" applyNumberFormat="1" applyFont="1" applyBorder="1" applyAlignment="1">
      <alignment horizontal="right"/>
    </xf>
    <xf numFmtId="166" fontId="3" fillId="0" borderId="18" xfId="1" applyNumberFormat="1" applyFont="1" applyBorder="1" applyAlignment="1">
      <alignment horizontal="right"/>
    </xf>
    <xf numFmtId="166" fontId="7" fillId="0" borderId="3" xfId="1" applyNumberFormat="1" applyFont="1" applyBorder="1"/>
    <xf numFmtId="166" fontId="17" fillId="0" borderId="1" xfId="1" applyNumberFormat="1" applyFont="1" applyBorder="1" applyAlignment="1">
      <alignment horizontal="right"/>
    </xf>
    <xf numFmtId="166" fontId="17" fillId="0" borderId="16" xfId="1" applyNumberFormat="1" applyFont="1" applyBorder="1" applyAlignment="1">
      <alignment horizontal="right"/>
    </xf>
    <xf numFmtId="166" fontId="7" fillId="0" borderId="24" xfId="1" applyNumberFormat="1" applyFont="1" applyBorder="1"/>
    <xf numFmtId="166" fontId="3" fillId="0" borderId="21" xfId="1" applyNumberFormat="1" applyFont="1" applyBorder="1" applyAlignment="1">
      <alignment horizontal="right"/>
    </xf>
    <xf numFmtId="166" fontId="3" fillId="0" borderId="19" xfId="1" applyNumberFormat="1" applyFont="1" applyBorder="1" applyAlignment="1">
      <alignment horizontal="right"/>
    </xf>
    <xf numFmtId="166" fontId="4" fillId="0" borderId="13" xfId="0" applyNumberFormat="1" applyFont="1" applyBorder="1" applyAlignment="1">
      <alignment horizontal="right"/>
    </xf>
    <xf numFmtId="166" fontId="6" fillId="0" borderId="16" xfId="1" applyNumberFormat="1" applyFont="1" applyBorder="1"/>
    <xf numFmtId="166" fontId="6" fillId="0" borderId="18" xfId="1" applyNumberFormat="1" applyFont="1" applyBorder="1"/>
    <xf numFmtId="166" fontId="3" fillId="0" borderId="16" xfId="1" applyNumberFormat="1" applyFont="1" applyBorder="1"/>
    <xf numFmtId="166" fontId="3" fillId="0" borderId="18" xfId="1" applyNumberFormat="1" applyFont="1" applyBorder="1"/>
    <xf numFmtId="166" fontId="6" fillId="0" borderId="25" xfId="1" applyNumberFormat="1" applyFont="1" applyBorder="1"/>
    <xf numFmtId="166" fontId="6" fillId="0" borderId="19" xfId="1" applyNumberFormat="1" applyFont="1" applyBorder="1" applyAlignment="1">
      <alignment horizontal="right"/>
    </xf>
    <xf numFmtId="166" fontId="4" fillId="0" borderId="0" xfId="1" applyNumberFormat="1" applyFont="1"/>
    <xf numFmtId="166" fontId="33" fillId="0" borderId="0" xfId="1" applyNumberFormat="1" applyFont="1"/>
    <xf numFmtId="166" fontId="13" fillId="0" borderId="0" xfId="1" applyNumberFormat="1" applyFont="1" applyAlignment="1">
      <alignment horizontal="right"/>
    </xf>
    <xf numFmtId="0" fontId="31" fillId="0" borderId="0" xfId="0" applyFont="1"/>
    <xf numFmtId="166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/>
    <xf numFmtId="0" fontId="12" fillId="0" borderId="22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39">
    <cellStyle name="20% — akcent 1" xfId="16" builtinId="30" hidden="1"/>
    <cellStyle name="20% — akcent 2" xfId="20" builtinId="34" hidden="1"/>
    <cellStyle name="20% — akcent 3" xfId="24" builtinId="38" hidden="1"/>
    <cellStyle name="20% — akcent 4" xfId="28" builtinId="42" hidden="1"/>
    <cellStyle name="20% — akcent 5" xfId="32" builtinId="46" hidden="1"/>
    <cellStyle name="20% — akcent 6" xfId="36" builtinId="50" hidden="1"/>
    <cellStyle name="40% — akcent 1" xfId="17" builtinId="31" hidden="1"/>
    <cellStyle name="40% — akcent 2" xfId="21" builtinId="35" hidden="1"/>
    <cellStyle name="40% — akcent 3" xfId="25" builtinId="39" hidden="1"/>
    <cellStyle name="40% — akcent 4" xfId="29" builtinId="43" hidden="1"/>
    <cellStyle name="40% — akcent 5" xfId="33" builtinId="47" hidden="1"/>
    <cellStyle name="40% — akcent 6" xfId="37" builtinId="51" hidden="1"/>
    <cellStyle name="60% — akcent 1" xfId="18" builtinId="32" hidden="1"/>
    <cellStyle name="60% — akcent 2" xfId="22" builtinId="36" hidden="1"/>
    <cellStyle name="60% — akcent 3" xfId="26" builtinId="40" hidden="1"/>
    <cellStyle name="60% — akcent 4" xfId="30" builtinId="44" hidden="1"/>
    <cellStyle name="60% — akcent 5" xfId="34" builtinId="48" hidden="1"/>
    <cellStyle name="60% — akcent 6" xfId="38" builtinId="52" hidden="1"/>
    <cellStyle name="Akcent 1" xfId="15" builtinId="29" hidden="1"/>
    <cellStyle name="Akcent 2" xfId="19" builtinId="33" hidden="1"/>
    <cellStyle name="Akcent 3" xfId="23" builtinId="37" hidden="1"/>
    <cellStyle name="Akcent 4" xfId="27" builtinId="41" hidden="1"/>
    <cellStyle name="Akcent 5" xfId="31" builtinId="45" hidden="1"/>
    <cellStyle name="Akcent 6" xfId="35" builtinId="49" hidden="1"/>
    <cellStyle name="Dane wejściowe" xfId="9" builtinId="20" hidden="1"/>
    <cellStyle name="Dane wyjściowe" xfId="10" builtinId="21" hidden="1"/>
    <cellStyle name="Dobry" xfId="6" builtinId="26" hidden="1"/>
    <cellStyle name="Dziesiętny" xfId="1" builtinId="3"/>
    <cellStyle name="Komórka połączona" xfId="12" builtinId="24" hidden="1"/>
    <cellStyle name="Komórka zaznaczona" xfId="13" builtinId="23" hidden="1"/>
    <cellStyle name="Nagłówek 1" xfId="2" builtinId="16" hidden="1"/>
    <cellStyle name="Nagłówek 2" xfId="3" builtinId="17" hidden="1"/>
    <cellStyle name="Nagłówek 3" xfId="4" builtinId="18" hidden="1"/>
    <cellStyle name="Nagłówek 4" xfId="5" builtinId="19" hidden="1"/>
    <cellStyle name="Neutralny" xfId="8" builtinId="28" hidden="1"/>
    <cellStyle name="Normalny" xfId="0" builtinId="0"/>
    <cellStyle name="Obliczenia" xfId="11" builtinId="22" hidden="1"/>
    <cellStyle name="Uwaga" xfId="14" builtinId="10" hidden="1"/>
    <cellStyle name="Zły" xfId="7" builtinId="27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zoomScaleNormal="100" workbookViewId="0">
      <selection activeCell="F10" sqref="F10"/>
    </sheetView>
  </sheetViews>
  <sheetFormatPr defaultRowHeight="15" x14ac:dyDescent="0.25"/>
  <cols>
    <col min="1" max="1" width="1.28515625" customWidth="1"/>
    <col min="2" max="2" width="4.140625" customWidth="1"/>
    <col min="3" max="3" width="41.7109375" customWidth="1"/>
    <col min="4" max="4" width="34.28515625" customWidth="1"/>
    <col min="5" max="7" width="15.7109375" customWidth="1"/>
    <col min="8" max="8" width="9.28515625" customWidth="1"/>
    <col min="9" max="9" width="15.7109375" customWidth="1"/>
    <col min="10" max="10" width="1.5703125" customWidth="1"/>
    <col min="12" max="12" width="37" customWidth="1"/>
  </cols>
  <sheetData>
    <row r="1" spans="2:18" s="29" customFormat="1" x14ac:dyDescent="0.25">
      <c r="H1" s="93" t="s">
        <v>71</v>
      </c>
    </row>
    <row r="2" spans="2:18" x14ac:dyDescent="0.25">
      <c r="B2" s="1"/>
      <c r="C2" s="95" t="s">
        <v>68</v>
      </c>
      <c r="D2" s="95"/>
      <c r="E2" s="95"/>
      <c r="F2" s="95"/>
      <c r="G2" s="95"/>
      <c r="H2" s="93" t="s">
        <v>72</v>
      </c>
    </row>
    <row r="3" spans="2:18" ht="10.5" customHeight="1" thickBot="1" x14ac:dyDescent="0.3">
      <c r="B3" s="1"/>
      <c r="C3" s="1"/>
      <c r="D3" s="103"/>
      <c r="E3" s="103"/>
      <c r="F3" s="103"/>
      <c r="G3" s="103"/>
      <c r="H3" s="1"/>
      <c r="I3" s="1"/>
    </row>
    <row r="4" spans="2:18" ht="15.75" thickBot="1" x14ac:dyDescent="0.3">
      <c r="B4" s="98" t="s">
        <v>10</v>
      </c>
      <c r="C4" s="99"/>
      <c r="D4" s="99"/>
      <c r="E4" s="99"/>
      <c r="F4" s="100" t="s">
        <v>0</v>
      </c>
      <c r="G4" s="101"/>
      <c r="H4" s="101"/>
      <c r="I4" s="102"/>
    </row>
    <row r="5" spans="2:18" x14ac:dyDescent="0.25">
      <c r="B5" s="4"/>
      <c r="C5" s="3"/>
      <c r="D5" s="5"/>
      <c r="E5" s="47"/>
      <c r="F5" s="6"/>
      <c r="G5" s="52"/>
      <c r="H5" s="6"/>
      <c r="I5" s="6"/>
    </row>
    <row r="6" spans="2:18" x14ac:dyDescent="0.25">
      <c r="B6" s="34" t="s">
        <v>11</v>
      </c>
      <c r="C6" s="7" t="s">
        <v>1</v>
      </c>
      <c r="D6" s="9" t="s">
        <v>2</v>
      </c>
      <c r="E6" s="8" t="s">
        <v>12</v>
      </c>
      <c r="F6" s="12" t="s">
        <v>9</v>
      </c>
      <c r="G6" s="53" t="s">
        <v>4</v>
      </c>
      <c r="H6" s="10" t="s">
        <v>6</v>
      </c>
      <c r="I6" s="56" t="s">
        <v>4</v>
      </c>
    </row>
    <row r="7" spans="2:18" x14ac:dyDescent="0.25">
      <c r="B7" s="4"/>
      <c r="C7" s="11"/>
      <c r="D7" s="5"/>
      <c r="E7" s="48" t="s">
        <v>3</v>
      </c>
      <c r="F7" s="12" t="s">
        <v>3</v>
      </c>
      <c r="G7" s="54" t="s">
        <v>5</v>
      </c>
      <c r="H7" s="10" t="s">
        <v>7</v>
      </c>
      <c r="I7" s="56" t="s">
        <v>40</v>
      </c>
      <c r="L7" s="32"/>
      <c r="M7" s="31"/>
      <c r="N7" s="31"/>
      <c r="O7" s="31"/>
      <c r="P7" s="31"/>
      <c r="Q7" s="31"/>
      <c r="R7" s="31"/>
    </row>
    <row r="8" spans="2:18" ht="15.75" thickBot="1" x14ac:dyDescent="0.3">
      <c r="B8" s="13">
        <v>1</v>
      </c>
      <c r="C8" s="14">
        <v>2</v>
      </c>
      <c r="D8" s="15">
        <v>3</v>
      </c>
      <c r="E8" s="13">
        <v>4</v>
      </c>
      <c r="F8" s="16">
        <v>5</v>
      </c>
      <c r="G8" s="15">
        <v>6</v>
      </c>
      <c r="H8" s="16">
        <v>7</v>
      </c>
      <c r="I8" s="16">
        <v>8</v>
      </c>
    </row>
    <row r="9" spans="2:18" ht="15.75" thickTop="1" x14ac:dyDescent="0.25">
      <c r="B9" s="8">
        <v>1</v>
      </c>
      <c r="C9" s="11" t="s">
        <v>13</v>
      </c>
      <c r="D9" s="17" t="s">
        <v>16</v>
      </c>
      <c r="E9" s="21"/>
      <c r="F9" s="49"/>
      <c r="G9" s="5"/>
      <c r="H9" s="12"/>
      <c r="I9" s="57"/>
    </row>
    <row r="10" spans="2:18" x14ac:dyDescent="0.25">
      <c r="B10" s="8"/>
      <c r="C10" s="11" t="s">
        <v>14</v>
      </c>
      <c r="D10" s="35" t="s">
        <v>17</v>
      </c>
      <c r="E10" s="72">
        <v>278061.45</v>
      </c>
      <c r="F10" s="73">
        <v>278061.45</v>
      </c>
      <c r="G10" s="74">
        <f>SUM(F10*H10/100)</f>
        <v>208546.08749999999</v>
      </c>
      <c r="H10" s="12">
        <v>75</v>
      </c>
      <c r="I10" s="84">
        <f>SUM(F10-G10)</f>
        <v>69515.362500000017</v>
      </c>
      <c r="L10" s="33"/>
    </row>
    <row r="11" spans="2:18" x14ac:dyDescent="0.25">
      <c r="B11" s="18"/>
      <c r="C11" s="19" t="s">
        <v>15</v>
      </c>
      <c r="D11" s="20"/>
      <c r="E11" s="75"/>
      <c r="F11" s="76"/>
      <c r="G11" s="77"/>
      <c r="H11" s="22"/>
      <c r="I11" s="85"/>
    </row>
    <row r="12" spans="2:18" x14ac:dyDescent="0.25">
      <c r="B12" s="8">
        <v>2</v>
      </c>
      <c r="C12" s="11" t="s">
        <v>18</v>
      </c>
      <c r="D12" s="17" t="s">
        <v>21</v>
      </c>
      <c r="E12" s="72"/>
      <c r="F12" s="73"/>
      <c r="G12" s="74"/>
      <c r="H12" s="12"/>
      <c r="I12" s="84"/>
    </row>
    <row r="13" spans="2:18" x14ac:dyDescent="0.25">
      <c r="B13" s="8"/>
      <c r="C13" s="11" t="s">
        <v>19</v>
      </c>
      <c r="D13" s="1" t="s">
        <v>41</v>
      </c>
      <c r="E13" s="72">
        <v>386343</v>
      </c>
      <c r="F13" s="73">
        <v>386343</v>
      </c>
      <c r="G13" s="74">
        <f t="shared" ref="G13:G19" si="0">SUM(F13*H13/100)</f>
        <v>289757.25</v>
      </c>
      <c r="H13" s="12">
        <v>75</v>
      </c>
      <c r="I13" s="84">
        <f t="shared" ref="I13:I19" si="1">SUM(F13-G13)</f>
        <v>96585.75</v>
      </c>
    </row>
    <row r="14" spans="2:18" x14ac:dyDescent="0.25">
      <c r="B14" s="18"/>
      <c r="C14" s="19" t="s">
        <v>20</v>
      </c>
      <c r="D14" s="20"/>
      <c r="E14" s="75"/>
      <c r="F14" s="76"/>
      <c r="G14" s="77"/>
      <c r="H14" s="22"/>
      <c r="I14" s="85"/>
    </row>
    <row r="15" spans="2:18" x14ac:dyDescent="0.25">
      <c r="B15" s="8">
        <v>3</v>
      </c>
      <c r="C15" s="11" t="s">
        <v>22</v>
      </c>
      <c r="D15" s="17" t="s">
        <v>25</v>
      </c>
      <c r="E15" s="72"/>
      <c r="F15" s="73"/>
      <c r="G15" s="74"/>
      <c r="H15" s="12"/>
      <c r="I15" s="86"/>
    </row>
    <row r="16" spans="2:18" x14ac:dyDescent="0.25">
      <c r="B16" s="8"/>
      <c r="C16" s="11" t="s">
        <v>23</v>
      </c>
      <c r="D16" s="35" t="s">
        <v>26</v>
      </c>
      <c r="E16" s="72">
        <v>299433</v>
      </c>
      <c r="F16" s="73">
        <v>299433</v>
      </c>
      <c r="G16" s="74">
        <f t="shared" ref="G16" si="2">SUM(F16*H16/100)</f>
        <v>224574.75</v>
      </c>
      <c r="H16" s="12">
        <v>75</v>
      </c>
      <c r="I16" s="84">
        <f t="shared" ref="I16" si="3">SUM(F16-G16)</f>
        <v>74858.25</v>
      </c>
    </row>
    <row r="17" spans="1:9" x14ac:dyDescent="0.25">
      <c r="B17" s="18"/>
      <c r="C17" s="19" t="s">
        <v>24</v>
      </c>
      <c r="D17" s="20"/>
      <c r="E17" s="75"/>
      <c r="F17" s="76"/>
      <c r="G17" s="77"/>
      <c r="H17" s="22"/>
      <c r="I17" s="87"/>
    </row>
    <row r="18" spans="1:9" x14ac:dyDescent="0.25">
      <c r="B18" s="8">
        <v>4</v>
      </c>
      <c r="C18" s="11" t="s">
        <v>27</v>
      </c>
      <c r="D18" s="17" t="s">
        <v>31</v>
      </c>
      <c r="E18" s="72"/>
      <c r="F18" s="73"/>
      <c r="G18" s="74"/>
      <c r="H18" s="12"/>
      <c r="I18" s="84"/>
    </row>
    <row r="19" spans="1:9" x14ac:dyDescent="0.25">
      <c r="B19" s="8"/>
      <c r="C19" s="11" t="s">
        <v>28</v>
      </c>
      <c r="D19" s="35" t="s">
        <v>30</v>
      </c>
      <c r="E19" s="72">
        <v>328607</v>
      </c>
      <c r="F19" s="73">
        <v>328607</v>
      </c>
      <c r="G19" s="74">
        <f t="shared" si="0"/>
        <v>246455.25</v>
      </c>
      <c r="H19" s="12">
        <v>75</v>
      </c>
      <c r="I19" s="84">
        <f t="shared" si="1"/>
        <v>82151.75</v>
      </c>
    </row>
    <row r="20" spans="1:9" x14ac:dyDescent="0.25">
      <c r="B20" s="18"/>
      <c r="C20" s="19" t="s">
        <v>29</v>
      </c>
      <c r="D20" s="20"/>
      <c r="E20" s="75"/>
      <c r="F20" s="76"/>
      <c r="G20" s="77"/>
      <c r="H20" s="22"/>
      <c r="I20" s="85"/>
    </row>
    <row r="21" spans="1:9" x14ac:dyDescent="0.25">
      <c r="B21" s="8">
        <v>5</v>
      </c>
      <c r="C21" s="30" t="s">
        <v>34</v>
      </c>
      <c r="D21" s="17" t="s">
        <v>32</v>
      </c>
      <c r="E21" s="78">
        <f>SUM(E22:E24)</f>
        <v>1273245.7900000003</v>
      </c>
      <c r="F21" s="79">
        <f>SUM(F22:F24)</f>
        <v>1273245.7900000003</v>
      </c>
      <c r="G21" s="79">
        <f>SUM(G22:G24)</f>
        <v>954934.34250000003</v>
      </c>
      <c r="H21" s="50"/>
      <c r="I21" s="79">
        <f t="shared" ref="I21" si="4">SUM(I22:I24)</f>
        <v>318311.44750000007</v>
      </c>
    </row>
    <row r="22" spans="1:9" s="29" customFormat="1" x14ac:dyDescent="0.25">
      <c r="B22" s="8"/>
      <c r="C22" s="30" t="s">
        <v>35</v>
      </c>
      <c r="D22" s="1" t="s">
        <v>70</v>
      </c>
      <c r="E22" s="72">
        <v>711216.16</v>
      </c>
      <c r="F22" s="73">
        <v>711216.16</v>
      </c>
      <c r="G22" s="74">
        <f t="shared" ref="G22:G24" si="5">SUM(F22*H22/100)</f>
        <v>533412.12</v>
      </c>
      <c r="H22" s="12">
        <v>75</v>
      </c>
      <c r="I22" s="84">
        <f t="shared" ref="I22:I24" si="6">SUM(F22-G22)</f>
        <v>177804.04000000004</v>
      </c>
    </row>
    <row r="23" spans="1:9" x14ac:dyDescent="0.25">
      <c r="B23" s="8"/>
      <c r="C23" s="11" t="s">
        <v>36</v>
      </c>
      <c r="D23" s="35" t="s">
        <v>38</v>
      </c>
      <c r="E23" s="72">
        <v>476379.77</v>
      </c>
      <c r="F23" s="73">
        <v>476379.77</v>
      </c>
      <c r="G23" s="74">
        <f t="shared" si="5"/>
        <v>357284.82750000001</v>
      </c>
      <c r="H23" s="12">
        <v>75</v>
      </c>
      <c r="I23" s="84">
        <f t="shared" si="6"/>
        <v>119094.9425</v>
      </c>
    </row>
    <row r="24" spans="1:9" s="29" customFormat="1" x14ac:dyDescent="0.25">
      <c r="B24" s="18"/>
      <c r="C24" s="19" t="s">
        <v>37</v>
      </c>
      <c r="D24" s="36" t="s">
        <v>39</v>
      </c>
      <c r="E24" s="75">
        <v>85649.86</v>
      </c>
      <c r="F24" s="76">
        <v>85649.86</v>
      </c>
      <c r="G24" s="77">
        <f t="shared" si="5"/>
        <v>64237.394999999997</v>
      </c>
      <c r="H24" s="22">
        <v>75</v>
      </c>
      <c r="I24" s="85">
        <f t="shared" si="6"/>
        <v>21412.465000000004</v>
      </c>
    </row>
    <row r="25" spans="1:9" s="29" customFormat="1" x14ac:dyDescent="0.25">
      <c r="B25" s="8">
        <v>6</v>
      </c>
      <c r="C25" s="4" t="s">
        <v>47</v>
      </c>
      <c r="D25" s="46" t="s">
        <v>69</v>
      </c>
      <c r="E25" s="78">
        <f>SUM(E26:E27)</f>
        <v>404115.08999999997</v>
      </c>
      <c r="F25" s="79">
        <f>SUM(F26:F27)</f>
        <v>404115.08999999997</v>
      </c>
      <c r="G25" s="79">
        <f>SUM(G26:G27)</f>
        <v>303086.3175</v>
      </c>
      <c r="H25" s="50"/>
      <c r="I25" s="79">
        <f t="shared" ref="I25" si="7">SUM(I26:I27)</f>
        <v>101028.77250000001</v>
      </c>
    </row>
    <row r="26" spans="1:9" s="29" customFormat="1" x14ac:dyDescent="0.25">
      <c r="B26" s="8"/>
      <c r="C26" s="4" t="s">
        <v>48</v>
      </c>
      <c r="D26" s="37" t="s">
        <v>50</v>
      </c>
      <c r="E26" s="72">
        <v>168955.27</v>
      </c>
      <c r="F26" s="73">
        <v>168955.27</v>
      </c>
      <c r="G26" s="74">
        <f t="shared" ref="G26:G27" si="8">SUM(F26*H26/100)</f>
        <v>126716.4525</v>
      </c>
      <c r="H26" s="12">
        <v>75</v>
      </c>
      <c r="I26" s="84">
        <f t="shared" ref="I26:I27" si="9">SUM(F26-G26)</f>
        <v>42238.81749999999</v>
      </c>
    </row>
    <row r="27" spans="1:9" s="29" customFormat="1" x14ac:dyDescent="0.25">
      <c r="B27" s="18"/>
      <c r="C27" s="44" t="s">
        <v>49</v>
      </c>
      <c r="D27" s="45" t="s">
        <v>51</v>
      </c>
      <c r="E27" s="75">
        <v>235159.82</v>
      </c>
      <c r="F27" s="76">
        <v>235159.82</v>
      </c>
      <c r="G27" s="77">
        <f t="shared" si="8"/>
        <v>176369.86499999999</v>
      </c>
      <c r="H27" s="22">
        <v>75</v>
      </c>
      <c r="I27" s="85">
        <f t="shared" si="9"/>
        <v>58789.955000000016</v>
      </c>
    </row>
    <row r="28" spans="1:9" s="29" customFormat="1" x14ac:dyDescent="0.25">
      <c r="A28" s="29">
        <v>7</v>
      </c>
      <c r="B28" s="34">
        <v>7</v>
      </c>
      <c r="C28" s="58" t="s">
        <v>8</v>
      </c>
      <c r="D28" s="59" t="s">
        <v>33</v>
      </c>
      <c r="E28" s="78">
        <f>SUM(E29:E30)</f>
        <v>130000</v>
      </c>
      <c r="F28" s="79">
        <f>SUM(F29:F30)</f>
        <v>130000</v>
      </c>
      <c r="G28" s="79">
        <f>SUM(G29:G30)</f>
        <v>97500</v>
      </c>
      <c r="H28" s="50"/>
      <c r="I28" s="79">
        <f t="shared" ref="I28" si="10">SUM(I29:I30)</f>
        <v>32500</v>
      </c>
    </row>
    <row r="29" spans="1:9" s="29" customFormat="1" x14ac:dyDescent="0.25">
      <c r="B29" s="34"/>
      <c r="C29" s="58" t="s">
        <v>44</v>
      </c>
      <c r="D29" s="37" t="s">
        <v>42</v>
      </c>
      <c r="E29" s="72">
        <v>49138.5</v>
      </c>
      <c r="F29" s="73">
        <v>49138.5</v>
      </c>
      <c r="G29" s="74">
        <f t="shared" ref="G29:G30" si="11">SUM(F29*H29/100)</f>
        <v>36853.875</v>
      </c>
      <c r="H29" s="12">
        <v>75</v>
      </c>
      <c r="I29" s="84">
        <f t="shared" ref="I29:I30" si="12">SUM(F29-G29)</f>
        <v>12284.625</v>
      </c>
    </row>
    <row r="30" spans="1:9" s="29" customFormat="1" x14ac:dyDescent="0.25">
      <c r="B30" s="34"/>
      <c r="C30" s="58" t="s">
        <v>45</v>
      </c>
      <c r="D30" s="37" t="s">
        <v>43</v>
      </c>
      <c r="E30" s="72">
        <v>80861.5</v>
      </c>
      <c r="F30" s="73">
        <v>80861.5</v>
      </c>
      <c r="G30" s="74">
        <f t="shared" si="11"/>
        <v>60646.125</v>
      </c>
      <c r="H30" s="12">
        <v>75</v>
      </c>
      <c r="I30" s="84">
        <f t="shared" si="12"/>
        <v>20215.375</v>
      </c>
    </row>
    <row r="31" spans="1:9" s="29" customFormat="1" x14ac:dyDescent="0.25">
      <c r="B31" s="48"/>
      <c r="C31" s="60" t="s">
        <v>46</v>
      </c>
      <c r="D31" s="45"/>
      <c r="E31" s="75"/>
      <c r="F31" s="76"/>
      <c r="G31" s="77"/>
      <c r="H31" s="22"/>
      <c r="I31" s="85"/>
    </row>
    <row r="32" spans="1:9" s="29" customFormat="1" x14ac:dyDescent="0.25">
      <c r="B32" s="34">
        <v>8</v>
      </c>
      <c r="C32" s="37" t="s">
        <v>52</v>
      </c>
      <c r="D32" s="61" t="s">
        <v>56</v>
      </c>
      <c r="E32" s="72"/>
      <c r="F32" s="73"/>
      <c r="G32" s="74"/>
      <c r="H32" s="12"/>
      <c r="I32" s="84"/>
    </row>
    <row r="33" spans="2:12" s="29" customFormat="1" x14ac:dyDescent="0.25">
      <c r="B33" s="34"/>
      <c r="C33" s="37" t="s">
        <v>53</v>
      </c>
      <c r="D33" s="35" t="s">
        <v>55</v>
      </c>
      <c r="E33" s="72">
        <v>158411.98000000001</v>
      </c>
      <c r="F33" s="73">
        <v>158411.98000000001</v>
      </c>
      <c r="G33" s="74">
        <f t="shared" ref="G33:G40" si="13">SUM(F33*H33/100)</f>
        <v>118808.985</v>
      </c>
      <c r="H33" s="12">
        <v>75</v>
      </c>
      <c r="I33" s="84">
        <f t="shared" ref="I33:I40" si="14">SUM(F33-G33)</f>
        <v>39602.99500000001</v>
      </c>
    </row>
    <row r="34" spans="2:12" s="29" customFormat="1" x14ac:dyDescent="0.25">
      <c r="B34" s="48"/>
      <c r="C34" s="60" t="s">
        <v>54</v>
      </c>
      <c r="D34" s="45"/>
      <c r="E34" s="75"/>
      <c r="F34" s="76"/>
      <c r="G34" s="80"/>
      <c r="H34" s="22"/>
      <c r="I34" s="85"/>
    </row>
    <row r="35" spans="2:12" s="29" customFormat="1" x14ac:dyDescent="0.25">
      <c r="B35" s="34">
        <v>9</v>
      </c>
      <c r="C35" s="58" t="s">
        <v>57</v>
      </c>
      <c r="D35" s="46" t="s">
        <v>60</v>
      </c>
      <c r="E35" s="72"/>
      <c r="F35" s="73"/>
      <c r="G35" s="74"/>
      <c r="H35" s="12"/>
      <c r="I35" s="84"/>
    </row>
    <row r="36" spans="2:12" s="29" customFormat="1" x14ac:dyDescent="0.25">
      <c r="B36" s="34"/>
      <c r="C36" s="58" t="s">
        <v>58</v>
      </c>
      <c r="D36" s="37" t="s">
        <v>61</v>
      </c>
      <c r="E36" s="72">
        <v>157590.79999999999</v>
      </c>
      <c r="F36" s="73">
        <v>157590.79999999999</v>
      </c>
      <c r="G36" s="74">
        <f t="shared" si="13"/>
        <v>118193.1</v>
      </c>
      <c r="H36" s="12">
        <v>75</v>
      </c>
      <c r="I36" s="84">
        <f t="shared" si="14"/>
        <v>39397.699999999983</v>
      </c>
    </row>
    <row r="37" spans="2:12" s="29" customFormat="1" x14ac:dyDescent="0.25">
      <c r="B37" s="48"/>
      <c r="C37" s="60" t="s">
        <v>59</v>
      </c>
      <c r="D37" s="45"/>
      <c r="E37" s="75"/>
      <c r="F37" s="76"/>
      <c r="G37" s="80"/>
      <c r="H37" s="22"/>
      <c r="I37" s="85"/>
    </row>
    <row r="38" spans="2:12" s="29" customFormat="1" x14ac:dyDescent="0.25">
      <c r="B38" s="34">
        <v>10</v>
      </c>
      <c r="C38" s="58" t="s">
        <v>62</v>
      </c>
      <c r="D38" s="59" t="s">
        <v>65</v>
      </c>
      <c r="E38" s="78">
        <f>SUM(E39:E40)</f>
        <v>184039</v>
      </c>
      <c r="F38" s="79">
        <f>SUM(F39:F40)</f>
        <v>184039</v>
      </c>
      <c r="G38" s="79">
        <f>SUM(G39:G40)</f>
        <v>138029.25</v>
      </c>
      <c r="H38" s="50"/>
      <c r="I38" s="79">
        <f t="shared" ref="I38" si="15">SUM(I39:I40)</f>
        <v>46009.75</v>
      </c>
    </row>
    <row r="39" spans="2:12" s="29" customFormat="1" x14ac:dyDescent="0.25">
      <c r="B39" s="34"/>
      <c r="C39" s="58" t="s">
        <v>63</v>
      </c>
      <c r="D39" s="37" t="s">
        <v>66</v>
      </c>
      <c r="E39" s="72">
        <v>40036.5</v>
      </c>
      <c r="F39" s="73">
        <v>40036.5</v>
      </c>
      <c r="G39" s="74">
        <f t="shared" si="13"/>
        <v>30027.375</v>
      </c>
      <c r="H39" s="12">
        <v>75</v>
      </c>
      <c r="I39" s="84">
        <f t="shared" si="14"/>
        <v>10009.125</v>
      </c>
      <c r="L39" s="66"/>
    </row>
    <row r="40" spans="2:12" s="29" customFormat="1" ht="15.75" thickBot="1" x14ac:dyDescent="0.3">
      <c r="B40" s="48"/>
      <c r="C40" s="60" t="s">
        <v>64</v>
      </c>
      <c r="D40" s="45" t="s">
        <v>67</v>
      </c>
      <c r="E40" s="75">
        <v>144002.5</v>
      </c>
      <c r="F40" s="76">
        <v>144002.5</v>
      </c>
      <c r="G40" s="74">
        <f t="shared" si="13"/>
        <v>108001.875</v>
      </c>
      <c r="H40" s="55">
        <v>75</v>
      </c>
      <c r="I40" s="88">
        <f t="shared" si="14"/>
        <v>36000.625</v>
      </c>
    </row>
    <row r="41" spans="2:12" ht="15.75" thickBot="1" x14ac:dyDescent="0.3">
      <c r="B41" s="2"/>
      <c r="C41" s="23"/>
      <c r="D41" s="24"/>
      <c r="E41" s="81">
        <f>SUM(E10+E13+E16+E19+E22+E23+E24+E26+E27+E29+E30+E33+E36+E39+E40)</f>
        <v>3599847.1099999994</v>
      </c>
      <c r="F41" s="82">
        <f>SUM(F10+F13+F16+F19+F22+F23+F24+F26+F27+F29+F30+F33+F36+F39+F40)</f>
        <v>3599847.1099999994</v>
      </c>
      <c r="G41" s="83">
        <f>SUM(G10+G13+G16+G19+G22+G23+G24+G26+G27+G29+G30+G33+G36+G39+G40)</f>
        <v>2699885.3325</v>
      </c>
      <c r="H41" s="25"/>
      <c r="I41" s="89">
        <f>SUM(I10+I13+I16+I19+I21+I25+I28+I33+I36+I38)</f>
        <v>899961.77749999997</v>
      </c>
    </row>
    <row r="42" spans="2:12" ht="15.75" customHeight="1" x14ac:dyDescent="0.25">
      <c r="C42" s="97"/>
      <c r="D42" s="97"/>
      <c r="E42" s="97"/>
      <c r="F42" s="97"/>
      <c r="G42" s="97"/>
      <c r="H42" s="97"/>
      <c r="I42" s="97"/>
    </row>
    <row r="43" spans="2:12" s="29" customFormat="1" ht="15.75" customHeight="1" x14ac:dyDescent="0.25">
      <c r="C43" s="65"/>
      <c r="D43" s="65"/>
      <c r="E43" s="65"/>
      <c r="F43" s="65"/>
      <c r="G43" s="65"/>
      <c r="H43" s="65"/>
      <c r="I43" s="65"/>
    </row>
    <row r="44" spans="2:12" s="29" customFormat="1" ht="15.75" customHeight="1" x14ac:dyDescent="0.25">
      <c r="C44" s="63"/>
      <c r="D44" s="64"/>
      <c r="E44" s="65"/>
      <c r="F44" s="65"/>
      <c r="G44" s="65"/>
      <c r="H44" s="65"/>
      <c r="I44" s="65"/>
    </row>
    <row r="45" spans="2:12" s="29" customFormat="1" ht="15.75" customHeight="1" x14ac:dyDescent="0.25">
      <c r="C45" s="65"/>
      <c r="D45" s="65"/>
      <c r="E45" s="65"/>
      <c r="F45" s="65"/>
      <c r="G45" s="65"/>
      <c r="H45" s="65"/>
      <c r="I45" s="65"/>
    </row>
    <row r="46" spans="2:12" x14ac:dyDescent="0.25">
      <c r="D46" s="63"/>
      <c r="E46" s="64"/>
      <c r="F46" s="90"/>
      <c r="G46" s="96"/>
      <c r="H46" s="96"/>
      <c r="I46" s="96"/>
    </row>
    <row r="47" spans="2:12" s="29" customFormat="1" x14ac:dyDescent="0.25">
      <c r="D47" s="63"/>
      <c r="E47" s="68"/>
      <c r="F47" s="91"/>
      <c r="G47" s="70"/>
      <c r="H47" s="71"/>
      <c r="I47" s="69"/>
    </row>
    <row r="48" spans="2:12" x14ac:dyDescent="0.25">
      <c r="D48" s="1"/>
      <c r="E48" s="26"/>
      <c r="F48" s="94"/>
      <c r="H48" s="27"/>
      <c r="I48" s="41"/>
    </row>
    <row r="49" spans="3:9" x14ac:dyDescent="0.25">
      <c r="D49" s="27"/>
      <c r="E49" s="40"/>
      <c r="F49" s="92"/>
      <c r="H49" s="27"/>
      <c r="I49" s="67"/>
    </row>
    <row r="50" spans="3:9" x14ac:dyDescent="0.25">
      <c r="C50" s="51"/>
      <c r="D50" s="27"/>
      <c r="E50" s="38"/>
      <c r="F50" s="39"/>
      <c r="H50" s="42"/>
      <c r="I50" s="43"/>
    </row>
    <row r="51" spans="3:9" x14ac:dyDescent="0.25">
      <c r="D51" s="1"/>
      <c r="E51" s="27"/>
      <c r="F51" s="28"/>
      <c r="H51" s="42"/>
    </row>
    <row r="54" spans="3:9" x14ac:dyDescent="0.25">
      <c r="G54" s="62"/>
    </row>
  </sheetData>
  <mergeCells count="6">
    <mergeCell ref="C2:G2"/>
    <mergeCell ref="G46:I46"/>
    <mergeCell ref="C42:I42"/>
    <mergeCell ref="B4:E4"/>
    <mergeCell ref="F4:I4"/>
    <mergeCell ref="D3:G3"/>
  </mergeCells>
  <pageMargins left="0.23622047244094491" right="0.23622047244094491" top="0.35433070866141736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Łukasz Wieczorek</cp:lastModifiedBy>
  <cp:lastPrinted>2023-03-14T13:20:36Z</cp:lastPrinted>
  <dcterms:created xsi:type="dcterms:W3CDTF">2022-02-09T12:59:09Z</dcterms:created>
  <dcterms:modified xsi:type="dcterms:W3CDTF">2023-03-31T13:12:40Z</dcterms:modified>
</cp:coreProperties>
</file>