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7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G42" i="1"/>
  <c r="I42" i="1" s="1"/>
  <c r="I40" i="1"/>
  <c r="G40" i="1"/>
  <c r="G39" i="1" l="1"/>
  <c r="I39" i="1" l="1"/>
  <c r="G36" i="1"/>
  <c r="I36" i="1" s="1"/>
  <c r="G33" i="1" l="1"/>
  <c r="I33" i="1" s="1"/>
  <c r="G27" i="1" l="1"/>
  <c r="I27" i="1" s="1"/>
  <c r="G26" i="1"/>
  <c r="I26" i="1" l="1"/>
  <c r="G30" i="1"/>
  <c r="I30" i="1" s="1"/>
  <c r="G29" i="1" l="1"/>
  <c r="I29" i="1" l="1"/>
  <c r="G24" i="1"/>
  <c r="G23" i="1"/>
  <c r="I23" i="1" s="1"/>
  <c r="I24" i="1" l="1"/>
  <c r="G22" i="1"/>
  <c r="I22" i="1" l="1"/>
  <c r="G10" i="1"/>
  <c r="G16" i="1" l="1"/>
  <c r="I16" i="1" l="1"/>
  <c r="G19" i="1" l="1"/>
  <c r="G13" i="1"/>
  <c r="G44" i="1" l="1"/>
  <c r="I19" i="1"/>
  <c r="I13" i="1"/>
  <c r="I10" i="1" l="1"/>
  <c r="I44" i="1" s="1"/>
</calcChain>
</file>

<file path=xl/sharedStrings.xml><?xml version="1.0" encoding="utf-8"?>
<sst xmlns="http://schemas.openxmlformats.org/spreadsheetml/2006/main" count="99" uniqueCount="86">
  <si>
    <t>Inwestor</t>
  </si>
  <si>
    <t>Zakres rzeczowy</t>
  </si>
  <si>
    <t>wniosku</t>
  </si>
  <si>
    <t>Środki</t>
  </si>
  <si>
    <t>budżetowe</t>
  </si>
  <si>
    <t>%</t>
  </si>
  <si>
    <t>dofinans.</t>
  </si>
  <si>
    <t>Uwagi</t>
  </si>
  <si>
    <t>Stowarzyszenie na rzecz budowy sieci</t>
  </si>
  <si>
    <t xml:space="preserve">Wartość </t>
  </si>
  <si>
    <t>Propozycja inwestora</t>
  </si>
  <si>
    <t>Lp.</t>
  </si>
  <si>
    <t>Wartość</t>
  </si>
  <si>
    <t>Stowarzyszenie - Głuszyna</t>
  </si>
  <si>
    <t>ul. Głuszyna 133/2</t>
  </si>
  <si>
    <t>61-329 Poznań</t>
  </si>
  <si>
    <t>ulica boczna od ul. Głuszyna</t>
  </si>
  <si>
    <t xml:space="preserve"> - wodociąg 120,0 m.b. </t>
  </si>
  <si>
    <t>Stowarzyszenie Anny Danysz</t>
  </si>
  <si>
    <t>ul. Anny Danysz 25/1</t>
  </si>
  <si>
    <t>60-462 Poznań</t>
  </si>
  <si>
    <t>ul. Anny Danysz</t>
  </si>
  <si>
    <t>Stowarzyszenie na rzecz budowy dróg</t>
  </si>
  <si>
    <t>ul. Staszica 2/10</t>
  </si>
  <si>
    <t>60- 527 Poznań</t>
  </si>
  <si>
    <t>ul. Kotarbińskiego, Buczka, Kolberga</t>
  </si>
  <si>
    <t xml:space="preserve"> - wodociąg 121 m.b.   </t>
  </si>
  <si>
    <t>Stowarzyszenie na rzecz budowy infrastruktury</t>
  </si>
  <si>
    <t>ul. Kotarbińskiego 2</t>
  </si>
  <si>
    <t>61-415 Poznań</t>
  </si>
  <si>
    <t xml:space="preserve"> - kanalizacja sanitarna 103,5 m.b. </t>
  </si>
  <si>
    <t>ul. Opolska, Kolberga, Buczka</t>
  </si>
  <si>
    <t>ul. Iwaszkiewicza</t>
  </si>
  <si>
    <t>ul. Okonecka</t>
  </si>
  <si>
    <t>Stowarzyszenie na rzecz budowy ulicy</t>
  </si>
  <si>
    <t>Jarosława Iwaszkiewicza</t>
  </si>
  <si>
    <t>ul. J. Iwaszkiewicza 1</t>
  </si>
  <si>
    <t>60-461 Poznań</t>
  </si>
  <si>
    <t xml:space="preserve"> - kanalizacja deszczowa 185 m.b.</t>
  </si>
  <si>
    <t xml:space="preserve"> - oświetlenie 5 lamp</t>
  </si>
  <si>
    <t>mieszkańców</t>
  </si>
  <si>
    <t xml:space="preserve"> - wodociąg 40 m.b.</t>
  </si>
  <si>
    <t xml:space="preserve"> - kanalizacja sanitarna 39 m.b.</t>
  </si>
  <si>
    <t>wodno-kanalizacyjnej w drodze ul. Okoneckiej</t>
  </si>
  <si>
    <t>ul. Okonecka 9</t>
  </si>
  <si>
    <t>60-192 Poznań</t>
  </si>
  <si>
    <t>Stowarzyszenie Dar Natury Garaszewa</t>
  </si>
  <si>
    <t>ul. Niżańska 1K</t>
  </si>
  <si>
    <t>61-316 Poznań</t>
  </si>
  <si>
    <t xml:space="preserve"> - wodociąg 85 m.b.</t>
  </si>
  <si>
    <t xml:space="preserve"> - kanalizacja sanitarna 85 m.b.</t>
  </si>
  <si>
    <t xml:space="preserve">Stowarzyszenie RJK Skibowa Poznań </t>
  </si>
  <si>
    <t>ul. Skibowa 40B</t>
  </si>
  <si>
    <t>61-306 Poznań</t>
  </si>
  <si>
    <t xml:space="preserve"> - kanalizacja sanitarna 84 m.b.</t>
  </si>
  <si>
    <t xml:space="preserve"> </t>
  </si>
  <si>
    <t>ulica boczna od ul. Skibowej</t>
  </si>
  <si>
    <t>Stowarzyszenie Dobiegniewska-Media</t>
  </si>
  <si>
    <t>ul. Smardzewska 17/17</t>
  </si>
  <si>
    <t>60-161 Poznań</t>
  </si>
  <si>
    <t>ul. Dobiegniewska</t>
  </si>
  <si>
    <t xml:space="preserve"> - wodociąg 70 m.b.</t>
  </si>
  <si>
    <t>Stowarzyszenie Dom przy Porzeczkowej</t>
  </si>
  <si>
    <t>os. Stare Żegrze 67/8</t>
  </si>
  <si>
    <t>61-249 Poznań</t>
  </si>
  <si>
    <t>ulica boczna od ul. Porzeczkowej</t>
  </si>
  <si>
    <t xml:space="preserve"> - wodociąg 54,9 m.b.</t>
  </si>
  <si>
    <t xml:space="preserve"> - kanalizacja sanitarna 53,7 m.b.</t>
  </si>
  <si>
    <t>ulica boczna od ul. Niżańskiej</t>
  </si>
  <si>
    <t>Stowarzyszenie Mieszkańców Ulicy Oleszyckiej</t>
  </si>
  <si>
    <t>ul. Garaszewo 2</t>
  </si>
  <si>
    <t>ul. Oleszycka</t>
  </si>
  <si>
    <t xml:space="preserve"> - wodociąg 143 m.b.</t>
  </si>
  <si>
    <t>Kryteria</t>
  </si>
  <si>
    <t>oceny</t>
  </si>
  <si>
    <t xml:space="preserve">                             Wykaz wniosków przyjętych do realizacji w 2023 r. </t>
  </si>
  <si>
    <r>
      <t xml:space="preserve"> - nawierzchnia 840 m</t>
    </r>
    <r>
      <rPr>
        <vertAlign val="superscript"/>
        <sz val="10"/>
        <rFont val="Arial"/>
        <family val="2"/>
        <charset val="238"/>
      </rPr>
      <t>2</t>
    </r>
  </si>
  <si>
    <t>Prezydenta Miasta Poznania</t>
  </si>
  <si>
    <t>Propozycja Komisji dot. podziału środków w zł</t>
  </si>
  <si>
    <t>Zadanie wprowadzone</t>
  </si>
  <si>
    <t>W trakcie realizacji</t>
  </si>
  <si>
    <t>decyzją Komisji</t>
  </si>
  <si>
    <t>z dnia 26.04.2023 r.</t>
  </si>
  <si>
    <r>
      <t xml:space="preserve"> - nawierzchnia 1900 m</t>
    </r>
    <r>
      <rPr>
        <vertAlign val="superscript"/>
        <sz val="10"/>
        <rFont val="Arial"/>
        <family val="2"/>
        <charset val="238"/>
      </rPr>
      <t>2</t>
    </r>
  </si>
  <si>
    <t>Załącznik do zarządzenia Nr 382/2023/P</t>
  </si>
  <si>
    <t>z dnia 31 maja 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</si>
</sst>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_-* #,##0\ _z_ł_-;\-* #,##0\ _z_ł_-;_-* &quot;-&quot;??\ _z_ł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16" fillId="0" borderId="26" applyNumberFormat="0" applyFill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29" applyNumberFormat="0" applyAlignment="0" applyProtection="0"/>
    <xf numFmtId="0" fontId="23" fillId="6" borderId="30" applyNumberFormat="0" applyAlignment="0" applyProtection="0"/>
    <xf numFmtId="0" fontId="24" fillId="6" borderId="29" applyNumberFormat="0" applyAlignment="0" applyProtection="0"/>
    <xf numFmtId="0" fontId="25" fillId="0" borderId="31" applyNumberFormat="0" applyFill="0" applyAlignment="0" applyProtection="0"/>
    <xf numFmtId="0" fontId="26" fillId="7" borderId="32" applyNumberFormat="0" applyAlignment="0" applyProtection="0"/>
    <xf numFmtId="0" fontId="1" fillId="8" borderId="33" applyNumberFormat="0" applyFont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0" xfId="0" applyFont="1" applyBorder="1"/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/>
    <xf numFmtId="0" fontId="3" fillId="0" borderId="13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43" fontId="3" fillId="0" borderId="0" xfId="1" applyFont="1"/>
    <xf numFmtId="43" fontId="12" fillId="0" borderId="0" xfId="1" applyFont="1" applyAlignment="1">
      <alignment horizontal="right"/>
    </xf>
    <xf numFmtId="0" fontId="3" fillId="0" borderId="0" xfId="0" applyFont="1" applyFill="1" applyBorder="1" applyAlignment="1">
      <alignment horizontal="right"/>
    </xf>
    <xf numFmtId="43" fontId="3" fillId="0" borderId="0" xfId="0" applyNumberFormat="1" applyFont="1"/>
    <xf numFmtId="0" fontId="3" fillId="0" borderId="2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0" xfId="0" applyFont="1"/>
    <xf numFmtId="0" fontId="3" fillId="0" borderId="22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" fillId="0" borderId="16" xfId="0" applyFont="1" applyBorder="1"/>
    <xf numFmtId="0" fontId="14" fillId="0" borderId="10" xfId="0" applyFont="1" applyBorder="1"/>
    <xf numFmtId="43" fontId="0" fillId="0" borderId="0" xfId="0" applyNumberForma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43" fontId="4" fillId="0" borderId="0" xfId="1" applyFo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/>
    <xf numFmtId="43" fontId="3" fillId="0" borderId="0" xfId="1" applyFont="1" applyBorder="1"/>
    <xf numFmtId="0" fontId="29" fillId="0" borderId="0" xfId="0" applyFont="1" applyAlignment="1">
      <alignment horizontal="right"/>
    </xf>
    <xf numFmtId="43" fontId="30" fillId="0" borderId="0" xfId="1" applyFont="1"/>
    <xf numFmtId="0" fontId="31" fillId="0" borderId="0" xfId="0" applyFont="1"/>
    <xf numFmtId="0" fontId="30" fillId="0" borderId="0" xfId="0" applyFont="1" applyAlignment="1">
      <alignment horizontal="right"/>
    </xf>
    <xf numFmtId="0" fontId="0" fillId="0" borderId="0" xfId="0"/>
    <xf numFmtId="43" fontId="3" fillId="0" borderId="0" xfId="1" applyFont="1" applyBorder="1" applyAlignment="1">
      <alignment horizontal="right"/>
    </xf>
    <xf numFmtId="43" fontId="11" fillId="0" borderId="0" xfId="0" applyNumberFormat="1" applyFont="1" applyBorder="1" applyAlignment="1">
      <alignment wrapText="1"/>
    </xf>
    <xf numFmtId="0" fontId="32" fillId="0" borderId="16" xfId="0" applyFont="1" applyBorder="1" applyAlignment="1">
      <alignment horizontal="center"/>
    </xf>
    <xf numFmtId="43" fontId="5" fillId="0" borderId="0" xfId="1" applyFont="1" applyBorder="1"/>
    <xf numFmtId="43" fontId="5" fillId="0" borderId="13" xfId="1" applyFont="1" applyBorder="1" applyAlignment="1">
      <alignment horizontal="right"/>
    </xf>
    <xf numFmtId="0" fontId="3" fillId="0" borderId="34" xfId="0" applyFont="1" applyBorder="1"/>
    <xf numFmtId="43" fontId="32" fillId="0" borderId="3" xfId="1" applyFont="1" applyBorder="1"/>
    <xf numFmtId="43" fontId="32" fillId="0" borderId="0" xfId="1" applyFont="1" applyBorder="1"/>
    <xf numFmtId="0" fontId="32" fillId="0" borderId="10" xfId="0" applyFont="1" applyBorder="1"/>
    <xf numFmtId="0" fontId="32" fillId="0" borderId="11" xfId="0" applyFont="1" applyBorder="1"/>
    <xf numFmtId="4" fontId="11" fillId="0" borderId="0" xfId="0" applyNumberFormat="1" applyFont="1" applyBorder="1" applyAlignment="1">
      <alignment wrapText="1"/>
    </xf>
    <xf numFmtId="43" fontId="10" fillId="0" borderId="0" xfId="1" applyFont="1" applyAlignment="1">
      <alignment horizontal="right"/>
    </xf>
    <xf numFmtId="43" fontId="11" fillId="0" borderId="0" xfId="1" applyFont="1"/>
    <xf numFmtId="165" fontId="12" fillId="0" borderId="0" xfId="1" applyNumberFormat="1" applyFont="1" applyBorder="1"/>
    <xf numFmtId="165" fontId="5" fillId="0" borderId="16" xfId="1" applyNumberFormat="1" applyFont="1" applyBorder="1"/>
    <xf numFmtId="165" fontId="12" fillId="0" borderId="3" xfId="1" applyNumberFormat="1" applyFont="1" applyBorder="1"/>
    <xf numFmtId="165" fontId="5" fillId="0" borderId="18" xfId="1" applyNumberFormat="1" applyFont="1" applyBorder="1"/>
    <xf numFmtId="165" fontId="3" fillId="0" borderId="16" xfId="1" applyNumberFormat="1" applyFont="1" applyBorder="1"/>
    <xf numFmtId="165" fontId="3" fillId="0" borderId="18" xfId="1" applyNumberFormat="1" applyFont="1" applyBorder="1"/>
    <xf numFmtId="165" fontId="15" fillId="0" borderId="16" xfId="1" applyNumberFormat="1" applyFont="1" applyBorder="1" applyAlignment="1">
      <alignment horizontal="right"/>
    </xf>
    <xf numFmtId="165" fontId="12" fillId="0" borderId="24" xfId="1" applyNumberFormat="1" applyFont="1" applyBorder="1"/>
    <xf numFmtId="165" fontId="12" fillId="0" borderId="18" xfId="1" applyNumberFormat="1" applyFont="1" applyBorder="1"/>
    <xf numFmtId="165" fontId="3" fillId="0" borderId="16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165" fontId="5" fillId="0" borderId="25" xfId="1" applyNumberFormat="1" applyFont="1" applyBorder="1"/>
    <xf numFmtId="165" fontId="3" fillId="0" borderId="21" xfId="1" applyNumberFormat="1" applyFont="1" applyBorder="1" applyAlignment="1">
      <alignment horizontal="right"/>
    </xf>
    <xf numFmtId="165" fontId="3" fillId="0" borderId="12" xfId="1" applyNumberFormat="1" applyFont="1" applyBorder="1" applyAlignment="1">
      <alignment horizontal="right"/>
    </xf>
    <xf numFmtId="165" fontId="5" fillId="0" borderId="19" xfId="1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10" fillId="0" borderId="1" xfId="0" applyFont="1" applyBorder="1"/>
    <xf numFmtId="0" fontId="10" fillId="0" borderId="10" xfId="0" applyFont="1" applyBorder="1"/>
    <xf numFmtId="165" fontId="3" fillId="0" borderId="1" xfId="1" applyNumberFormat="1" applyFont="1" applyBorder="1" applyAlignment="1">
      <alignment horizontal="right"/>
    </xf>
    <xf numFmtId="165" fontId="3" fillId="0" borderId="16" xfId="1" applyNumberFormat="1" applyFont="1" applyBorder="1" applyAlignment="1">
      <alignment horizontal="right"/>
    </xf>
    <xf numFmtId="165" fontId="10" fillId="0" borderId="0" xfId="1" applyNumberFormat="1" applyFont="1" applyBorder="1"/>
    <xf numFmtId="0" fontId="10" fillId="0" borderId="2" xfId="0" applyFont="1" applyBorder="1"/>
    <xf numFmtId="0" fontId="10" fillId="0" borderId="11" xfId="0" applyFont="1" applyBorder="1"/>
    <xf numFmtId="165" fontId="3" fillId="0" borderId="2" xfId="1" applyNumberFormat="1" applyFont="1" applyBorder="1" applyAlignment="1">
      <alignment horizontal="right"/>
    </xf>
    <xf numFmtId="165" fontId="3" fillId="0" borderId="18" xfId="1" applyNumberFormat="1" applyFont="1" applyBorder="1" applyAlignment="1">
      <alignment horizontal="right"/>
    </xf>
    <xf numFmtId="0" fontId="14" fillId="0" borderId="0" xfId="0" applyFont="1" applyBorder="1"/>
    <xf numFmtId="0" fontId="10" fillId="0" borderId="1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0" xfId="0" applyFont="1" applyBorder="1"/>
    <xf numFmtId="165" fontId="10" fillId="0" borderId="1" xfId="1" applyNumberFormat="1" applyFont="1" applyBorder="1" applyAlignment="1">
      <alignment horizontal="right"/>
    </xf>
    <xf numFmtId="165" fontId="10" fillId="0" borderId="16" xfId="1" applyNumberFormat="1" applyFont="1" applyBorder="1" applyAlignment="1">
      <alignment horizontal="right"/>
    </xf>
    <xf numFmtId="0" fontId="10" fillId="0" borderId="3" xfId="0" applyFont="1" applyBorder="1"/>
    <xf numFmtId="165" fontId="10" fillId="0" borderId="2" xfId="1" applyNumberFormat="1" applyFont="1" applyBorder="1" applyAlignment="1">
      <alignment horizontal="right"/>
    </xf>
    <xf numFmtId="165" fontId="10" fillId="0" borderId="18" xfId="1" applyNumberFormat="1" applyFont="1" applyBorder="1" applyAlignment="1">
      <alignment horizontal="right"/>
    </xf>
    <xf numFmtId="0" fontId="10" fillId="0" borderId="0" xfId="0" applyFont="1"/>
    <xf numFmtId="0" fontId="14" fillId="0" borderId="9" xfId="0" applyFont="1" applyBorder="1"/>
    <xf numFmtId="165" fontId="10" fillId="0" borderId="16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165" fontId="10" fillId="0" borderId="0" xfId="1" applyNumberFormat="1" applyFont="1" applyBorder="1" applyAlignment="1">
      <alignment horizontal="left" vertical="center"/>
    </xf>
    <xf numFmtId="43" fontId="10" fillId="0" borderId="3" xfId="1" applyFont="1" applyBorder="1"/>
    <xf numFmtId="43" fontId="10" fillId="0" borderId="0" xfId="1" applyFont="1" applyBorder="1"/>
    <xf numFmtId="165" fontId="10" fillId="0" borderId="3" xfId="1" applyNumberFormat="1" applyFont="1" applyBorder="1"/>
    <xf numFmtId="0" fontId="35" fillId="0" borderId="11" xfId="0" applyFont="1" applyBorder="1"/>
    <xf numFmtId="165" fontId="10" fillId="0" borderId="0" xfId="1" applyNumberFormat="1" applyFont="1" applyBorder="1" applyAlignment="1">
      <alignment horizontal="right"/>
    </xf>
    <xf numFmtId="0" fontId="35" fillId="0" borderId="10" xfId="0" applyFont="1" applyBorder="1"/>
    <xf numFmtId="0" fontId="36" fillId="0" borderId="0" xfId="0" applyFont="1" applyAlignment="1">
      <alignment horizontal="right"/>
    </xf>
    <xf numFmtId="3" fontId="3" fillId="0" borderId="2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0" fontId="10" fillId="0" borderId="1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3" fillId="0" borderId="22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9">
    <cellStyle name="20% - akcent 1" xfId="16" builtinId="30" hidden="1"/>
    <cellStyle name="20% - akcent 2" xfId="20" builtinId="34" hidden="1"/>
    <cellStyle name="20% - akcent 3" xfId="24" builtinId="38" hidden="1"/>
    <cellStyle name="20% - akcent 4" xfId="28" builtinId="42" hidden="1"/>
    <cellStyle name="20% - akcent 5" xfId="32" builtinId="46" hidden="1"/>
    <cellStyle name="20% - akcent 6" xfId="36" builtinId="50" hidden="1"/>
    <cellStyle name="40% - akcent 1" xfId="17" builtinId="31" hidden="1"/>
    <cellStyle name="40% - akcent 2" xfId="21" builtinId="35" hidden="1"/>
    <cellStyle name="40% - akcent 3" xfId="25" builtinId="39" hidden="1"/>
    <cellStyle name="40% - akcent 4" xfId="29" builtinId="43" hidden="1"/>
    <cellStyle name="40% - akcent 5" xfId="33" builtinId="47" hidden="1"/>
    <cellStyle name="40% - akcent 6" xfId="37" builtinId="51" hidden="1"/>
    <cellStyle name="60% - akcent 1" xfId="18" builtinId="32" hidden="1"/>
    <cellStyle name="60% - akcent 2" xfId="22" builtinId="36" hidden="1"/>
    <cellStyle name="60% - akcent 3" xfId="26" builtinId="40" hidden="1"/>
    <cellStyle name="60% - akcent 4" xfId="30" builtinId="44" hidden="1"/>
    <cellStyle name="60% - akcent 5" xfId="34" builtinId="48" hidden="1"/>
    <cellStyle name="60% - akcent 6" xfId="38" builtinId="52" hidden="1"/>
    <cellStyle name="Akcent 1" xfId="15" builtinId="29" hidden="1"/>
    <cellStyle name="Akcent 2" xfId="19" builtinId="33" hidden="1"/>
    <cellStyle name="Akcent 3" xfId="23" builtinId="37" hidden="1"/>
    <cellStyle name="Akcent 4" xfId="27" builtinId="41" hidden="1"/>
    <cellStyle name="Akcent 5" xfId="31" builtinId="45" hidden="1"/>
    <cellStyle name="Akcent 6" xfId="35" builtinId="49" hidden="1"/>
    <cellStyle name="Dane wejściowe" xfId="9" builtinId="20" hidden="1"/>
    <cellStyle name="Dane wyjściowe" xfId="10" builtinId="21" hidden="1"/>
    <cellStyle name="Dobre" xfId="6" builtinId="26" hidden="1"/>
    <cellStyle name="Dziesiętny" xfId="1" builtinId="3"/>
    <cellStyle name="Komórka połączona" xfId="12" builtinId="24" hidden="1"/>
    <cellStyle name="Komórka zaznaczona" xfId="13" builtinId="23" hidden="1"/>
    <cellStyle name="Nagłówek 1" xfId="2" builtinId="16" hidden="1"/>
    <cellStyle name="Nagłówek 2" xfId="3" builtinId="17" hidden="1"/>
    <cellStyle name="Nagłówek 3" xfId="4" builtinId="18" hidden="1"/>
    <cellStyle name="Nagłówek 4" xfId="5" builtinId="19" hidden="1"/>
    <cellStyle name="Neutralne" xfId="8" builtinId="28" hidden="1"/>
    <cellStyle name="Normalny" xfId="0" builtinId="0"/>
    <cellStyle name="Obliczenia" xfId="11" builtinId="22" hidden="1"/>
    <cellStyle name="Uwaga" xfId="14" builtinId="10" hidden="1"/>
    <cellStyle name="Złe" xfId="7" builtinId="27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topLeftCell="A4" zoomScaleNormal="100" workbookViewId="0">
      <selection activeCell="N20" sqref="N20"/>
    </sheetView>
  </sheetViews>
  <sheetFormatPr defaultRowHeight="15" x14ac:dyDescent="0.25"/>
  <cols>
    <col min="1" max="1" width="1.28515625" customWidth="1"/>
    <col min="2" max="2" width="4.140625" customWidth="1"/>
    <col min="3" max="3" width="41.7109375" customWidth="1"/>
    <col min="4" max="4" width="33.7109375" customWidth="1"/>
    <col min="5" max="7" width="15.7109375" customWidth="1"/>
    <col min="8" max="8" width="9.28515625" customWidth="1"/>
    <col min="9" max="9" width="15.7109375" customWidth="1"/>
    <col min="10" max="10" width="9.85546875" style="55" customWidth="1"/>
    <col min="11" max="11" width="19" customWidth="1"/>
    <col min="12" max="12" width="1.5703125" customWidth="1"/>
    <col min="14" max="14" width="37" customWidth="1"/>
  </cols>
  <sheetData>
    <row r="1" spans="2:20" s="55" customFormat="1" x14ac:dyDescent="0.25">
      <c r="I1" s="118" t="s">
        <v>84</v>
      </c>
      <c r="J1" s="118"/>
      <c r="K1" s="118"/>
    </row>
    <row r="2" spans="2:20" x14ac:dyDescent="0.25">
      <c r="B2" s="1"/>
      <c r="C2" s="128" t="s">
        <v>75</v>
      </c>
      <c r="D2" s="128"/>
      <c r="E2" s="128"/>
      <c r="F2" s="128"/>
      <c r="G2" s="128"/>
      <c r="H2" s="1"/>
      <c r="I2" s="121" t="s">
        <v>77</v>
      </c>
      <c r="J2" s="121"/>
      <c r="K2" s="121"/>
    </row>
    <row r="3" spans="2:20" ht="15" customHeight="1" thickBot="1" x14ac:dyDescent="0.3">
      <c r="B3" s="1"/>
      <c r="C3" s="1"/>
      <c r="D3" s="127"/>
      <c r="E3" s="127"/>
      <c r="F3" s="127"/>
      <c r="G3" s="127"/>
      <c r="H3" s="1"/>
      <c r="I3" s="1"/>
      <c r="J3" s="119" t="s">
        <v>85</v>
      </c>
      <c r="K3" s="119"/>
    </row>
    <row r="4" spans="2:20" ht="15.75" thickBot="1" x14ac:dyDescent="0.3">
      <c r="B4" s="122" t="s">
        <v>10</v>
      </c>
      <c r="C4" s="123"/>
      <c r="D4" s="123"/>
      <c r="E4" s="123"/>
      <c r="F4" s="124" t="s">
        <v>78</v>
      </c>
      <c r="G4" s="125"/>
      <c r="H4" s="125"/>
      <c r="I4" s="126"/>
      <c r="J4" s="9"/>
      <c r="K4" s="3"/>
    </row>
    <row r="5" spans="2:20" ht="14.45" x14ac:dyDescent="0.3">
      <c r="B5" s="4"/>
      <c r="C5" s="3"/>
      <c r="D5" s="5"/>
      <c r="E5" s="34"/>
      <c r="F5" s="6"/>
      <c r="G5" s="37"/>
      <c r="H5" s="6"/>
      <c r="I5" s="6"/>
      <c r="J5" s="9" t="s">
        <v>73</v>
      </c>
      <c r="K5" s="11"/>
    </row>
    <row r="6" spans="2:20" x14ac:dyDescent="0.25">
      <c r="B6" s="26" t="s">
        <v>11</v>
      </c>
      <c r="C6" s="7" t="s">
        <v>0</v>
      </c>
      <c r="D6" s="9" t="s">
        <v>1</v>
      </c>
      <c r="E6" s="8" t="s">
        <v>12</v>
      </c>
      <c r="F6" s="12" t="s">
        <v>9</v>
      </c>
      <c r="G6" s="38" t="s">
        <v>3</v>
      </c>
      <c r="H6" s="10" t="s">
        <v>5</v>
      </c>
      <c r="I6" s="40" t="s">
        <v>3</v>
      </c>
      <c r="J6" s="9" t="s">
        <v>74</v>
      </c>
      <c r="K6" s="7" t="s">
        <v>7</v>
      </c>
    </row>
    <row r="7" spans="2:20" x14ac:dyDescent="0.25">
      <c r="B7" s="4"/>
      <c r="C7" s="11"/>
      <c r="D7" s="5"/>
      <c r="E7" s="35" t="s">
        <v>2</v>
      </c>
      <c r="F7" s="12" t="s">
        <v>2</v>
      </c>
      <c r="G7" s="39" t="s">
        <v>4</v>
      </c>
      <c r="H7" s="10" t="s">
        <v>6</v>
      </c>
      <c r="I7" s="40" t="s">
        <v>40</v>
      </c>
      <c r="J7" s="9" t="s">
        <v>2</v>
      </c>
      <c r="K7" s="11"/>
      <c r="N7" s="24"/>
      <c r="O7" s="23"/>
      <c r="P7" s="23"/>
      <c r="Q7" s="23"/>
      <c r="R7" s="23"/>
      <c r="S7" s="23"/>
      <c r="T7" s="23"/>
    </row>
    <row r="8" spans="2:20" thickBot="1" x14ac:dyDescent="0.35">
      <c r="B8" s="13">
        <v>1</v>
      </c>
      <c r="C8" s="14">
        <v>2</v>
      </c>
      <c r="D8" s="15">
        <v>3</v>
      </c>
      <c r="E8" s="13">
        <v>4</v>
      </c>
      <c r="F8" s="16">
        <v>5</v>
      </c>
      <c r="G8" s="15">
        <v>6</v>
      </c>
      <c r="H8" s="16">
        <v>7</v>
      </c>
      <c r="I8" s="16">
        <v>8</v>
      </c>
      <c r="J8" s="15">
        <v>9</v>
      </c>
      <c r="K8" s="14">
        <v>10</v>
      </c>
    </row>
    <row r="9" spans="2:20" ht="15.75" thickTop="1" x14ac:dyDescent="0.25">
      <c r="B9" s="26">
        <v>1</v>
      </c>
      <c r="C9" s="86" t="s">
        <v>13</v>
      </c>
      <c r="D9" s="94" t="s">
        <v>16</v>
      </c>
      <c r="E9" s="95"/>
      <c r="F9" s="96"/>
      <c r="G9" s="5"/>
      <c r="H9" s="58"/>
      <c r="I9" s="41"/>
      <c r="J9" s="97"/>
      <c r="K9" s="86" t="s">
        <v>80</v>
      </c>
    </row>
    <row r="10" spans="2:20" x14ac:dyDescent="0.25">
      <c r="B10" s="26"/>
      <c r="C10" s="86" t="s">
        <v>14</v>
      </c>
      <c r="D10" s="97" t="s">
        <v>17</v>
      </c>
      <c r="E10" s="98">
        <v>278061.45</v>
      </c>
      <c r="F10" s="99">
        <v>278061.45</v>
      </c>
      <c r="G10" s="69">
        <f>SUM(F10*H10/100)</f>
        <v>208546.08749999999</v>
      </c>
      <c r="H10" s="105">
        <v>75</v>
      </c>
      <c r="I10" s="70">
        <f>SUM(F10-G10)</f>
        <v>69515.362500000017</v>
      </c>
      <c r="J10" s="107">
        <v>8</v>
      </c>
      <c r="K10" s="86"/>
      <c r="N10" s="25"/>
    </row>
    <row r="11" spans="2:20" x14ac:dyDescent="0.25">
      <c r="B11" s="35"/>
      <c r="C11" s="91" t="s">
        <v>15</v>
      </c>
      <c r="D11" s="100"/>
      <c r="E11" s="101"/>
      <c r="F11" s="102"/>
      <c r="G11" s="71"/>
      <c r="H11" s="106"/>
      <c r="I11" s="72"/>
      <c r="J11" s="108"/>
      <c r="K11" s="91"/>
    </row>
    <row r="12" spans="2:20" ht="14.45" x14ac:dyDescent="0.3">
      <c r="B12" s="26">
        <v>2</v>
      </c>
      <c r="C12" s="86" t="s">
        <v>18</v>
      </c>
      <c r="D12" s="94" t="s">
        <v>21</v>
      </c>
      <c r="E12" s="98"/>
      <c r="F12" s="99"/>
      <c r="G12" s="69"/>
      <c r="H12" s="105"/>
      <c r="I12" s="70"/>
      <c r="J12" s="109"/>
      <c r="K12" s="86" t="s">
        <v>80</v>
      </c>
    </row>
    <row r="13" spans="2:20" ht="16.149999999999999" x14ac:dyDescent="0.3">
      <c r="B13" s="26"/>
      <c r="C13" s="86" t="s">
        <v>19</v>
      </c>
      <c r="D13" s="103" t="s">
        <v>76</v>
      </c>
      <c r="E13" s="98">
        <v>386343</v>
      </c>
      <c r="F13" s="99">
        <v>386343</v>
      </c>
      <c r="G13" s="69">
        <f t="shared" ref="G13:G19" si="0">SUM(F13*H13/100)</f>
        <v>289757.25</v>
      </c>
      <c r="H13" s="105">
        <v>75</v>
      </c>
      <c r="I13" s="70">
        <f t="shared" ref="I13:I19" si="1">SUM(F13-G13)</f>
        <v>96585.75</v>
      </c>
      <c r="J13" s="89">
        <v>8</v>
      </c>
      <c r="K13" s="86"/>
    </row>
    <row r="14" spans="2:20" x14ac:dyDescent="0.25">
      <c r="B14" s="35"/>
      <c r="C14" s="91" t="s">
        <v>20</v>
      </c>
      <c r="D14" s="100"/>
      <c r="E14" s="101"/>
      <c r="F14" s="102"/>
      <c r="G14" s="71"/>
      <c r="H14" s="106"/>
      <c r="I14" s="72"/>
      <c r="J14" s="108"/>
      <c r="K14" s="91"/>
    </row>
    <row r="15" spans="2:20" x14ac:dyDescent="0.25">
      <c r="B15" s="26">
        <v>3</v>
      </c>
      <c r="C15" s="86" t="s">
        <v>22</v>
      </c>
      <c r="D15" s="94" t="s">
        <v>25</v>
      </c>
      <c r="E15" s="98"/>
      <c r="F15" s="99"/>
      <c r="G15" s="69"/>
      <c r="H15" s="105"/>
      <c r="I15" s="73"/>
      <c r="J15" s="109"/>
      <c r="K15" s="86" t="s">
        <v>80</v>
      </c>
    </row>
    <row r="16" spans="2:20" x14ac:dyDescent="0.25">
      <c r="B16" s="26"/>
      <c r="C16" s="86" t="s">
        <v>23</v>
      </c>
      <c r="D16" s="97" t="s">
        <v>26</v>
      </c>
      <c r="E16" s="98">
        <v>299433</v>
      </c>
      <c r="F16" s="99">
        <v>299433</v>
      </c>
      <c r="G16" s="69">
        <f t="shared" ref="G16" si="2">SUM(F16*H16/100)</f>
        <v>224574.75</v>
      </c>
      <c r="H16" s="105">
        <v>75</v>
      </c>
      <c r="I16" s="70">
        <f t="shared" ref="I16" si="3">SUM(F16-G16)</f>
        <v>74858.25</v>
      </c>
      <c r="J16" s="89">
        <v>9</v>
      </c>
      <c r="K16" s="86"/>
    </row>
    <row r="17" spans="1:11" x14ac:dyDescent="0.25">
      <c r="B17" s="35"/>
      <c r="C17" s="91" t="s">
        <v>24</v>
      </c>
      <c r="D17" s="100"/>
      <c r="E17" s="101"/>
      <c r="F17" s="102"/>
      <c r="G17" s="71"/>
      <c r="H17" s="106"/>
      <c r="I17" s="74"/>
      <c r="J17" s="110"/>
      <c r="K17" s="91"/>
    </row>
    <row r="18" spans="1:11" ht="14.45" x14ac:dyDescent="0.3">
      <c r="B18" s="26">
        <v>4</v>
      </c>
      <c r="C18" s="86" t="s">
        <v>27</v>
      </c>
      <c r="D18" s="94" t="s">
        <v>31</v>
      </c>
      <c r="E18" s="98"/>
      <c r="F18" s="99"/>
      <c r="G18" s="69"/>
      <c r="H18" s="105"/>
      <c r="I18" s="70"/>
      <c r="J18" s="89"/>
      <c r="K18" s="86" t="s">
        <v>80</v>
      </c>
    </row>
    <row r="19" spans="1:11" x14ac:dyDescent="0.25">
      <c r="B19" s="26"/>
      <c r="C19" s="86" t="s">
        <v>28</v>
      </c>
      <c r="D19" s="97" t="s">
        <v>30</v>
      </c>
      <c r="E19" s="98">
        <v>328607</v>
      </c>
      <c r="F19" s="99">
        <v>328607</v>
      </c>
      <c r="G19" s="69">
        <f t="shared" si="0"/>
        <v>246455.25</v>
      </c>
      <c r="H19" s="105">
        <v>75</v>
      </c>
      <c r="I19" s="70">
        <f t="shared" si="1"/>
        <v>82151.75</v>
      </c>
      <c r="J19" s="89">
        <v>9</v>
      </c>
      <c r="K19" s="86"/>
    </row>
    <row r="20" spans="1:11" x14ac:dyDescent="0.25">
      <c r="B20" s="35"/>
      <c r="C20" s="91" t="s">
        <v>29</v>
      </c>
      <c r="D20" s="100"/>
      <c r="E20" s="101"/>
      <c r="F20" s="102"/>
      <c r="G20" s="71"/>
      <c r="H20" s="106"/>
      <c r="I20" s="72"/>
      <c r="J20" s="110"/>
      <c r="K20" s="111"/>
    </row>
    <row r="21" spans="1:11" ht="14.45" x14ac:dyDescent="0.3">
      <c r="B21" s="26">
        <v>5</v>
      </c>
      <c r="C21" s="117" t="s">
        <v>34</v>
      </c>
      <c r="D21" s="94" t="s">
        <v>32</v>
      </c>
      <c r="E21" s="98"/>
      <c r="F21" s="99"/>
      <c r="G21" s="75"/>
      <c r="H21" s="99"/>
      <c r="I21" s="75"/>
      <c r="J21" s="112">
        <v>8</v>
      </c>
      <c r="K21" s="86" t="s">
        <v>80</v>
      </c>
    </row>
    <row r="22" spans="1:11" s="22" customFormat="1" x14ac:dyDescent="0.25">
      <c r="B22" s="26"/>
      <c r="C22" s="117" t="s">
        <v>35</v>
      </c>
      <c r="D22" s="103" t="s">
        <v>83</v>
      </c>
      <c r="E22" s="98">
        <v>711216.16</v>
      </c>
      <c r="F22" s="99">
        <v>711216.16</v>
      </c>
      <c r="G22" s="69">
        <f t="shared" ref="G22:G24" si="4">SUM(F22*H22/100)</f>
        <v>533412.12</v>
      </c>
      <c r="H22" s="105">
        <v>75</v>
      </c>
      <c r="I22" s="70">
        <f t="shared" ref="I22:I24" si="5">SUM(F22-G22)</f>
        <v>177804.04000000004</v>
      </c>
      <c r="J22" s="89"/>
      <c r="K22" s="113"/>
    </row>
    <row r="23" spans="1:11" ht="14.45" x14ac:dyDescent="0.3">
      <c r="B23" s="26"/>
      <c r="C23" s="86" t="s">
        <v>36</v>
      </c>
      <c r="D23" s="97" t="s">
        <v>38</v>
      </c>
      <c r="E23" s="98">
        <v>476379.77</v>
      </c>
      <c r="F23" s="99">
        <v>476379.77</v>
      </c>
      <c r="G23" s="69">
        <f t="shared" si="4"/>
        <v>357284.82750000001</v>
      </c>
      <c r="H23" s="105">
        <v>75</v>
      </c>
      <c r="I23" s="70">
        <f t="shared" si="5"/>
        <v>119094.9425</v>
      </c>
      <c r="J23" s="89"/>
      <c r="K23" s="113"/>
    </row>
    <row r="24" spans="1:11" s="22" customFormat="1" x14ac:dyDescent="0.25">
      <c r="B24" s="35"/>
      <c r="C24" s="91" t="s">
        <v>37</v>
      </c>
      <c r="D24" s="100" t="s">
        <v>39</v>
      </c>
      <c r="E24" s="101">
        <v>85649.86</v>
      </c>
      <c r="F24" s="102">
        <v>85649.86</v>
      </c>
      <c r="G24" s="71">
        <f t="shared" si="4"/>
        <v>64237.394999999997</v>
      </c>
      <c r="H24" s="106">
        <v>75</v>
      </c>
      <c r="I24" s="72">
        <f t="shared" si="5"/>
        <v>21412.465000000004</v>
      </c>
      <c r="J24" s="110"/>
      <c r="K24" s="111"/>
    </row>
    <row r="25" spans="1:11" s="22" customFormat="1" x14ac:dyDescent="0.25">
      <c r="B25" s="26">
        <v>6</v>
      </c>
      <c r="C25" s="85" t="s">
        <v>46</v>
      </c>
      <c r="D25" s="104" t="s">
        <v>68</v>
      </c>
      <c r="E25" s="98"/>
      <c r="F25" s="99"/>
      <c r="G25" s="75"/>
      <c r="H25" s="99"/>
      <c r="I25" s="75"/>
      <c r="J25" s="112">
        <v>8</v>
      </c>
      <c r="K25" s="86" t="s">
        <v>80</v>
      </c>
    </row>
    <row r="26" spans="1:11" s="22" customFormat="1" x14ac:dyDescent="0.25">
      <c r="B26" s="26"/>
      <c r="C26" s="85" t="s">
        <v>47</v>
      </c>
      <c r="D26" s="86" t="s">
        <v>49</v>
      </c>
      <c r="E26" s="98">
        <v>168955.27</v>
      </c>
      <c r="F26" s="99">
        <v>168955.27</v>
      </c>
      <c r="G26" s="69">
        <f t="shared" ref="G26:G27" si="6">SUM(F26*H26/100)</f>
        <v>126716.4525</v>
      </c>
      <c r="H26" s="105">
        <v>75</v>
      </c>
      <c r="I26" s="70">
        <f t="shared" ref="I26:I27" si="7">SUM(F26-G26)</f>
        <v>42238.81749999999</v>
      </c>
      <c r="J26" s="89"/>
      <c r="K26" s="86"/>
    </row>
    <row r="27" spans="1:11" s="22" customFormat="1" x14ac:dyDescent="0.25">
      <c r="B27" s="35"/>
      <c r="C27" s="90" t="s">
        <v>48</v>
      </c>
      <c r="D27" s="91" t="s">
        <v>50</v>
      </c>
      <c r="E27" s="101">
        <v>235159.82</v>
      </c>
      <c r="F27" s="102">
        <v>235159.82</v>
      </c>
      <c r="G27" s="71">
        <f t="shared" si="6"/>
        <v>176369.86499999999</v>
      </c>
      <c r="H27" s="106">
        <v>75</v>
      </c>
      <c r="I27" s="72">
        <f t="shared" si="7"/>
        <v>58789.955000000016</v>
      </c>
      <c r="J27" s="110"/>
      <c r="K27" s="91"/>
    </row>
    <row r="28" spans="1:11" s="22" customFormat="1" ht="14.45" x14ac:dyDescent="0.3">
      <c r="A28" s="22">
        <v>7</v>
      </c>
      <c r="B28" s="26">
        <v>7</v>
      </c>
      <c r="C28" s="85" t="s">
        <v>8</v>
      </c>
      <c r="D28" s="42" t="s">
        <v>33</v>
      </c>
      <c r="E28" s="98"/>
      <c r="F28" s="99"/>
      <c r="G28" s="75"/>
      <c r="H28" s="99"/>
      <c r="I28" s="75"/>
      <c r="J28" s="112">
        <v>7</v>
      </c>
      <c r="K28" s="86" t="s">
        <v>80</v>
      </c>
    </row>
    <row r="29" spans="1:11" s="22" customFormat="1" x14ac:dyDescent="0.25">
      <c r="B29" s="26"/>
      <c r="C29" s="85" t="s">
        <v>43</v>
      </c>
      <c r="D29" s="86" t="s">
        <v>41</v>
      </c>
      <c r="E29" s="98">
        <v>49138.5</v>
      </c>
      <c r="F29" s="99">
        <v>49138.5</v>
      </c>
      <c r="G29" s="69">
        <f t="shared" ref="G29:G30" si="8">SUM(F29*H29/100)</f>
        <v>36853.875</v>
      </c>
      <c r="H29" s="105">
        <v>75</v>
      </c>
      <c r="I29" s="70">
        <f t="shared" ref="I29:I30" si="9">SUM(F29-G29)</f>
        <v>12284.625</v>
      </c>
      <c r="J29" s="109"/>
      <c r="K29" s="86"/>
    </row>
    <row r="30" spans="1:11" s="22" customFormat="1" ht="14.45" x14ac:dyDescent="0.3">
      <c r="B30" s="26"/>
      <c r="C30" s="85" t="s">
        <v>44</v>
      </c>
      <c r="D30" s="86" t="s">
        <v>42</v>
      </c>
      <c r="E30" s="98">
        <v>80861.5</v>
      </c>
      <c r="F30" s="99">
        <v>80861.5</v>
      </c>
      <c r="G30" s="69">
        <f t="shared" si="8"/>
        <v>60646.125</v>
      </c>
      <c r="H30" s="105">
        <v>75</v>
      </c>
      <c r="I30" s="70">
        <f t="shared" si="9"/>
        <v>20215.375</v>
      </c>
      <c r="J30" s="109"/>
      <c r="K30" s="113"/>
    </row>
    <row r="31" spans="1:11" s="22" customFormat="1" x14ac:dyDescent="0.25">
      <c r="B31" s="35"/>
      <c r="C31" s="90" t="s">
        <v>45</v>
      </c>
      <c r="D31" s="91"/>
      <c r="E31" s="101"/>
      <c r="F31" s="102"/>
      <c r="G31" s="71"/>
      <c r="H31" s="106"/>
      <c r="I31" s="72"/>
      <c r="J31" s="108"/>
      <c r="K31" s="111" t="s">
        <v>55</v>
      </c>
    </row>
    <row r="32" spans="1:11" s="22" customFormat="1" x14ac:dyDescent="0.25">
      <c r="B32" s="26">
        <v>8</v>
      </c>
      <c r="C32" s="86" t="s">
        <v>51</v>
      </c>
      <c r="D32" s="94" t="s">
        <v>56</v>
      </c>
      <c r="E32" s="98"/>
      <c r="F32" s="99"/>
      <c r="G32" s="69"/>
      <c r="H32" s="105"/>
      <c r="I32" s="70"/>
      <c r="J32" s="89"/>
      <c r="K32" s="86" t="s">
        <v>80</v>
      </c>
    </row>
    <row r="33" spans="2:14" s="22" customFormat="1" ht="14.45" x14ac:dyDescent="0.3">
      <c r="B33" s="26"/>
      <c r="C33" s="86" t="s">
        <v>52</v>
      </c>
      <c r="D33" s="97" t="s">
        <v>54</v>
      </c>
      <c r="E33" s="98">
        <v>158411.98000000001</v>
      </c>
      <c r="F33" s="99">
        <v>158411.98000000001</v>
      </c>
      <c r="G33" s="69">
        <f t="shared" ref="G33:G42" si="10">SUM(F33*H33/100)</f>
        <v>118808.985</v>
      </c>
      <c r="H33" s="105">
        <v>75</v>
      </c>
      <c r="I33" s="70">
        <f t="shared" ref="I33:I42" si="11">SUM(F33-G33)</f>
        <v>39602.99500000001</v>
      </c>
      <c r="J33" s="89">
        <v>8</v>
      </c>
      <c r="K33" s="86"/>
    </row>
    <row r="34" spans="2:14" s="22" customFormat="1" x14ac:dyDescent="0.25">
      <c r="B34" s="35"/>
      <c r="C34" s="90" t="s">
        <v>53</v>
      </c>
      <c r="D34" s="91"/>
      <c r="E34" s="101"/>
      <c r="F34" s="102"/>
      <c r="G34" s="76"/>
      <c r="H34" s="106"/>
      <c r="I34" s="72"/>
      <c r="J34" s="110"/>
      <c r="K34" s="111"/>
    </row>
    <row r="35" spans="2:14" s="22" customFormat="1" ht="14.45" x14ac:dyDescent="0.3">
      <c r="B35" s="26">
        <v>9</v>
      </c>
      <c r="C35" s="85" t="s">
        <v>57</v>
      </c>
      <c r="D35" s="104" t="s">
        <v>60</v>
      </c>
      <c r="E35" s="98"/>
      <c r="F35" s="99"/>
      <c r="G35" s="69"/>
      <c r="H35" s="105"/>
      <c r="I35" s="70"/>
      <c r="J35" s="89"/>
      <c r="K35" s="86" t="s">
        <v>80</v>
      </c>
    </row>
    <row r="36" spans="2:14" s="22" customFormat="1" x14ac:dyDescent="0.25">
      <c r="B36" s="26"/>
      <c r="C36" s="85" t="s">
        <v>58</v>
      </c>
      <c r="D36" s="86" t="s">
        <v>61</v>
      </c>
      <c r="E36" s="98">
        <v>157590.79999999999</v>
      </c>
      <c r="F36" s="99">
        <v>157590.79999999999</v>
      </c>
      <c r="G36" s="69">
        <f t="shared" si="10"/>
        <v>118193.1</v>
      </c>
      <c r="H36" s="105">
        <v>75</v>
      </c>
      <c r="I36" s="70">
        <f t="shared" si="11"/>
        <v>39397.699999999983</v>
      </c>
      <c r="J36" s="89">
        <v>8</v>
      </c>
      <c r="K36" s="86"/>
    </row>
    <row r="37" spans="2:14" s="22" customFormat="1" x14ac:dyDescent="0.25">
      <c r="B37" s="35"/>
      <c r="C37" s="90" t="s">
        <v>59</v>
      </c>
      <c r="D37" s="91"/>
      <c r="E37" s="101"/>
      <c r="F37" s="102"/>
      <c r="G37" s="76"/>
      <c r="H37" s="106"/>
      <c r="I37" s="72"/>
      <c r="J37" s="110"/>
      <c r="K37" s="111"/>
    </row>
    <row r="38" spans="2:14" s="22" customFormat="1" ht="14.45" x14ac:dyDescent="0.3">
      <c r="B38" s="26">
        <v>10</v>
      </c>
      <c r="C38" s="85" t="s">
        <v>62</v>
      </c>
      <c r="D38" s="42" t="s">
        <v>65</v>
      </c>
      <c r="E38" s="98"/>
      <c r="F38" s="99"/>
      <c r="G38" s="75"/>
      <c r="H38" s="99"/>
      <c r="I38" s="75"/>
      <c r="J38" s="112">
        <v>8</v>
      </c>
      <c r="K38" s="86" t="s">
        <v>80</v>
      </c>
    </row>
    <row r="39" spans="2:14" s="22" customFormat="1" x14ac:dyDescent="0.25">
      <c r="B39" s="26"/>
      <c r="C39" s="85" t="s">
        <v>63</v>
      </c>
      <c r="D39" s="86" t="s">
        <v>66</v>
      </c>
      <c r="E39" s="98">
        <v>40036.5</v>
      </c>
      <c r="F39" s="99">
        <v>40036.5</v>
      </c>
      <c r="G39" s="69">
        <f t="shared" si="10"/>
        <v>30027.375</v>
      </c>
      <c r="H39" s="105">
        <v>75</v>
      </c>
      <c r="I39" s="70">
        <f t="shared" si="11"/>
        <v>10009.125</v>
      </c>
      <c r="J39" s="63"/>
      <c r="K39" s="64"/>
      <c r="N39" s="49"/>
    </row>
    <row r="40" spans="2:14" s="55" customFormat="1" x14ac:dyDescent="0.25">
      <c r="B40" s="35"/>
      <c r="C40" s="90" t="s">
        <v>64</v>
      </c>
      <c r="D40" s="91" t="s">
        <v>67</v>
      </c>
      <c r="E40" s="101">
        <v>144002.5</v>
      </c>
      <c r="F40" s="102">
        <v>144002.5</v>
      </c>
      <c r="G40" s="77">
        <f t="shared" si="10"/>
        <v>108001.875</v>
      </c>
      <c r="H40" s="106">
        <v>75</v>
      </c>
      <c r="I40" s="72">
        <f t="shared" si="11"/>
        <v>36000.625</v>
      </c>
      <c r="J40" s="62"/>
      <c r="K40" s="65"/>
      <c r="N40" s="49"/>
    </row>
    <row r="41" spans="2:14" s="55" customFormat="1" x14ac:dyDescent="0.25">
      <c r="B41" s="26">
        <v>11</v>
      </c>
      <c r="C41" s="85" t="s">
        <v>69</v>
      </c>
      <c r="D41" s="42" t="s">
        <v>71</v>
      </c>
      <c r="E41" s="87"/>
      <c r="F41" s="88"/>
      <c r="G41" s="69"/>
      <c r="H41" s="78"/>
      <c r="I41" s="70"/>
      <c r="J41" s="59"/>
      <c r="K41" s="11" t="s">
        <v>79</v>
      </c>
      <c r="N41" s="49"/>
    </row>
    <row r="42" spans="2:14" s="55" customFormat="1" x14ac:dyDescent="0.25">
      <c r="B42" s="26"/>
      <c r="C42" s="85" t="s">
        <v>70</v>
      </c>
      <c r="D42" s="86" t="s">
        <v>72</v>
      </c>
      <c r="E42" s="87">
        <v>203175.35</v>
      </c>
      <c r="F42" s="88">
        <v>203175.35</v>
      </c>
      <c r="G42" s="69">
        <f t="shared" si="10"/>
        <v>152381.51250000001</v>
      </c>
      <c r="H42" s="78">
        <v>75</v>
      </c>
      <c r="I42" s="70">
        <f t="shared" si="11"/>
        <v>50793.837499999994</v>
      </c>
      <c r="J42" s="89">
        <v>8</v>
      </c>
      <c r="K42" s="11" t="s">
        <v>81</v>
      </c>
      <c r="N42" s="49"/>
    </row>
    <row r="43" spans="2:14" s="22" customFormat="1" ht="15.75" thickBot="1" x14ac:dyDescent="0.3">
      <c r="B43" s="35"/>
      <c r="C43" s="90" t="s">
        <v>48</v>
      </c>
      <c r="D43" s="91"/>
      <c r="E43" s="92"/>
      <c r="F43" s="93"/>
      <c r="G43" s="69"/>
      <c r="H43" s="79"/>
      <c r="I43" s="80"/>
      <c r="J43" s="59"/>
      <c r="K43" s="91" t="s">
        <v>82</v>
      </c>
    </row>
    <row r="44" spans="2:14" thickBot="1" x14ac:dyDescent="0.35">
      <c r="B44" s="2"/>
      <c r="C44" s="17"/>
      <c r="D44" s="18"/>
      <c r="E44" s="81">
        <f>SUM(E10+E13+E16+E19+E22+E23+E24+E26+E27+E29+E30+E33+E36+E39+E40+E42)</f>
        <v>3803022.4599999995</v>
      </c>
      <c r="F44" s="81">
        <f>SUM(F10+F13+F16+F19+F22+F23+F24+F26+F27+F29+F30+F33+F36+F39+F40+F42)</f>
        <v>3803022.4599999995</v>
      </c>
      <c r="G44" s="81">
        <f>SUM(G10+G13+G16+G19+G22+G23+G24+G26+G27+G29+G30+G33+G36+G39+G40+G42)</f>
        <v>2852266.8450000002</v>
      </c>
      <c r="H44" s="82"/>
      <c r="I44" s="83">
        <f>SUM(I10:I42)</f>
        <v>950755.61499999999</v>
      </c>
      <c r="J44" s="60"/>
      <c r="K44" s="61"/>
    </row>
    <row r="45" spans="2:14" ht="15.75" customHeight="1" x14ac:dyDescent="0.3">
      <c r="C45" s="84"/>
      <c r="D45" s="84"/>
      <c r="E45" s="84"/>
      <c r="F45" s="114"/>
      <c r="G45" s="115"/>
      <c r="H45" s="120"/>
      <c r="I45" s="120"/>
      <c r="J45" s="120"/>
      <c r="K45" s="120"/>
    </row>
    <row r="46" spans="2:14" s="22" customFormat="1" ht="15.75" customHeight="1" x14ac:dyDescent="0.3">
      <c r="C46" s="84"/>
      <c r="D46" s="84"/>
      <c r="E46" s="84"/>
      <c r="F46" s="84"/>
      <c r="G46" s="116"/>
      <c r="H46" s="84"/>
      <c r="I46" s="84"/>
      <c r="J46" s="84"/>
      <c r="K46" s="84"/>
    </row>
    <row r="47" spans="2:14" s="22" customFormat="1" ht="15.75" customHeight="1" x14ac:dyDescent="0.25">
      <c r="C47" s="47"/>
      <c r="D47" s="47"/>
      <c r="E47" s="47"/>
      <c r="F47" s="47"/>
      <c r="G47" s="57"/>
      <c r="H47" s="47"/>
      <c r="I47" s="66"/>
      <c r="J47" s="47"/>
      <c r="K47" s="48"/>
    </row>
    <row r="48" spans="2:14" x14ac:dyDescent="0.25">
      <c r="D48" s="44"/>
      <c r="E48" s="45"/>
      <c r="F48" s="46"/>
      <c r="G48" s="43"/>
      <c r="H48" s="55"/>
      <c r="I48" s="55"/>
      <c r="K48" s="55"/>
    </row>
    <row r="49" spans="3:11" s="22" customFormat="1" x14ac:dyDescent="0.25">
      <c r="D49" s="44"/>
      <c r="E49" s="51"/>
      <c r="F49" s="67"/>
      <c r="G49" s="68"/>
      <c r="H49" s="54"/>
      <c r="I49" s="52"/>
      <c r="J49" s="52"/>
      <c r="K49" s="53"/>
    </row>
    <row r="50" spans="3:11" x14ac:dyDescent="0.25">
      <c r="D50" s="1"/>
      <c r="E50" s="19"/>
      <c r="F50" s="56"/>
      <c r="H50" s="20"/>
      <c r="I50" s="30"/>
      <c r="J50" s="30"/>
    </row>
    <row r="51" spans="3:11" x14ac:dyDescent="0.25">
      <c r="D51" s="20"/>
      <c r="E51" s="29"/>
      <c r="F51" s="31"/>
      <c r="H51" s="20"/>
      <c r="I51" s="50"/>
      <c r="J51" s="50"/>
    </row>
    <row r="52" spans="3:11" x14ac:dyDescent="0.25">
      <c r="C52" s="36"/>
      <c r="D52" s="20"/>
      <c r="E52" s="27"/>
      <c r="F52" s="28"/>
      <c r="H52" s="32"/>
      <c r="I52" s="33"/>
      <c r="J52" s="33"/>
    </row>
    <row r="53" spans="3:11" x14ac:dyDescent="0.25">
      <c r="D53" s="1"/>
      <c r="E53" s="20"/>
      <c r="F53" s="21"/>
      <c r="H53" s="32"/>
    </row>
    <row r="56" spans="3:11" x14ac:dyDescent="0.25">
      <c r="G56" s="43"/>
    </row>
  </sheetData>
  <mergeCells count="8">
    <mergeCell ref="I1:K1"/>
    <mergeCell ref="J3:K3"/>
    <mergeCell ref="H45:K45"/>
    <mergeCell ref="I2:K2"/>
    <mergeCell ref="B4:E4"/>
    <mergeCell ref="F4:I4"/>
    <mergeCell ref="D3:G3"/>
    <mergeCell ref="C2:G2"/>
  </mergeCells>
  <pageMargins left="0.23622047244094491" right="0.23622047244094491" top="0.35433070866141736" bottom="0.35433070866141736" header="0" footer="0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..</cp:lastModifiedBy>
  <cp:lastPrinted>2023-05-17T07:28:06Z</cp:lastPrinted>
  <dcterms:created xsi:type="dcterms:W3CDTF">2022-02-09T12:59:09Z</dcterms:created>
  <dcterms:modified xsi:type="dcterms:W3CDTF">2023-06-01T08:40:49Z</dcterms:modified>
</cp:coreProperties>
</file>