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8800" windowHeight="12375"/>
  </bookViews>
  <sheets>
    <sheet name="Arkusz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  <c r="I22" i="1" l="1"/>
  <c r="G22" i="1"/>
  <c r="F24" i="1" l="1"/>
  <c r="G19" i="1"/>
  <c r="I19" i="1" s="1"/>
  <c r="G16" i="1" l="1"/>
  <c r="I16" i="1" s="1"/>
  <c r="E24" i="1" l="1"/>
  <c r="G13" i="1"/>
  <c r="I13" i="1" s="1"/>
  <c r="G11" i="1" l="1"/>
  <c r="I11" i="1" s="1"/>
  <c r="G10" i="1"/>
  <c r="I10" i="1" l="1"/>
  <c r="I24" i="1" s="1"/>
</calcChain>
</file>

<file path=xl/sharedStrings.xml><?xml version="1.0" encoding="utf-8"?>
<sst xmlns="http://schemas.openxmlformats.org/spreadsheetml/2006/main" count="66" uniqueCount="53">
  <si>
    <t>Propozycja inwestora</t>
  </si>
  <si>
    <t>Propozycja Komisji dot. podziału środków w zł</t>
  </si>
  <si>
    <t>L.p.</t>
  </si>
  <si>
    <t>Inwestor</t>
  </si>
  <si>
    <t>Zakres inwestycji</t>
  </si>
  <si>
    <t>Wartość</t>
  </si>
  <si>
    <t>inwestycji</t>
  </si>
  <si>
    <t>Środki</t>
  </si>
  <si>
    <t>budżetowe</t>
  </si>
  <si>
    <t>%</t>
  </si>
  <si>
    <t>dofinansow.</t>
  </si>
  <si>
    <t>mieszkańców</t>
  </si>
  <si>
    <t>Kryteria</t>
  </si>
  <si>
    <t>oceny</t>
  </si>
  <si>
    <t>Uwagi</t>
  </si>
  <si>
    <t>Stowarzyszenie pn. Budowa infrastruktury</t>
  </si>
  <si>
    <t>w ulicy bocznej od Glebowej</t>
  </si>
  <si>
    <t>ul. Bystra 26, 61-366 Poznań</t>
  </si>
  <si>
    <t>ulica boczna od ul. Glebowej</t>
  </si>
  <si>
    <t xml:space="preserve"> - wodociąg 239 m.b.</t>
  </si>
  <si>
    <t xml:space="preserve"> - kanalizacja sanitarna 228 m.b.</t>
  </si>
  <si>
    <t>Stowarzyszenie na rzecz budowy</t>
  </si>
  <si>
    <t>kanalizacji w ul. Strzyżowskiej 10</t>
  </si>
  <si>
    <t>os. Lecha 80/5, 61-296 Poznań</t>
  </si>
  <si>
    <t>ul. Strzyżowska</t>
  </si>
  <si>
    <t xml:space="preserve"> - kanalizacja sanitarna 157 m.b.</t>
  </si>
  <si>
    <t>ul. Okonecka</t>
  </si>
  <si>
    <t>ul. L. Staffa 38, 60-194 Poznań</t>
  </si>
  <si>
    <t>Stowarzyszenie na rzecz budowy wodociągu</t>
  </si>
  <si>
    <t>przy ul. Pokrzywno 33 w Poznaniu</t>
  </si>
  <si>
    <t>ul. Pokrzywno 33, 61-319 Poznań</t>
  </si>
  <si>
    <t>ul. Pokrzywno</t>
  </si>
  <si>
    <t>Stowarzyszenie na rzecz budowy kanalizacji</t>
  </si>
  <si>
    <t>sanitarnej w Poznaniu w ul.Okoneckiej</t>
  </si>
  <si>
    <t xml:space="preserve"> - kanalizacja sanitarna 80 m.b.</t>
  </si>
  <si>
    <t xml:space="preserve"> - wodociąg 190 m.b.</t>
  </si>
  <si>
    <t xml:space="preserve"> 8/9</t>
  </si>
  <si>
    <t>Stowarzyszenie Mieszkańców</t>
  </si>
  <si>
    <t>Ulicy Oleszyckiej</t>
  </si>
  <si>
    <t>ul.Garaszewo 2, 61-316 Poznań</t>
  </si>
  <si>
    <t>ul. Oleszycka</t>
  </si>
  <si>
    <t xml:space="preserve"> - kanalizacja sanitarna 137 m.b.</t>
  </si>
  <si>
    <t xml:space="preserve"> 9/9</t>
  </si>
  <si>
    <t xml:space="preserve">Wykaz  wniosków przyjętych do realizacji w 2024 r.  </t>
  </si>
  <si>
    <t>Prezydenta Miasta Poznania</t>
  </si>
  <si>
    <t>wniosku*</t>
  </si>
  <si>
    <t xml:space="preserve">   wprowadzonego zarządzeniem Nr 794/2021/P Prezydenta Miasta Poznania z dnia 18.10.2021 r. </t>
  </si>
  <si>
    <t>w dniu 8.03.2024 r.</t>
  </si>
  <si>
    <t>18.04.2024 r.</t>
  </si>
  <si>
    <t>Przyjęte na posiedzeniu Komisji</t>
  </si>
  <si>
    <t>* Oceny wniosków dokonano zgodnie z kryteriami określonymi przez Radę Miasta Poznania i zawartymi w „Karcie oceny wniosku”, która stanowi załącznik do Regulaminu pracy Komisji</t>
  </si>
  <si>
    <t>Załącznik nr 1 do zarządzenia Nr 475/2024/P</t>
  </si>
  <si>
    <t>z dnia 29 kwietnia 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</si>
</sst>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_-* #,##0\ _z_ł_-;\-* #,##0\ _z_ł_-;_-* &quot;-&quot;??\ _z_ł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0070C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1" xfId="0" applyFont="1" applyBorder="1"/>
    <xf numFmtId="0" fontId="3" fillId="0" borderId="2" xfId="0" applyFont="1" applyBorder="1"/>
    <xf numFmtId="0" fontId="3" fillId="0" borderId="8" xfId="0" applyFont="1" applyBorder="1"/>
    <xf numFmtId="0" fontId="3" fillId="0" borderId="7" xfId="0" applyFont="1" applyBorder="1"/>
    <xf numFmtId="0" fontId="3" fillId="0" borderId="0" xfId="0" applyFont="1" applyBorder="1"/>
    <xf numFmtId="0" fontId="3" fillId="0" borderId="3" xfId="0" applyFont="1" applyBorder="1"/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9" xfId="0" applyFont="1" applyBorder="1"/>
    <xf numFmtId="0" fontId="3" fillId="0" borderId="6" xfId="0" applyFont="1" applyBorder="1"/>
    <xf numFmtId="0" fontId="4" fillId="0" borderId="8" xfId="0" applyFont="1" applyBorder="1"/>
    <xf numFmtId="0" fontId="3" fillId="0" borderId="0" xfId="0" applyFont="1" applyFill="1" applyBorder="1" applyAlignment="1">
      <alignment horizontal="center"/>
    </xf>
    <xf numFmtId="0" fontId="3" fillId="0" borderId="23" xfId="0" applyFont="1" applyBorder="1"/>
    <xf numFmtId="0" fontId="3" fillId="0" borderId="13" xfId="0" applyFont="1" applyBorder="1" applyAlignment="1">
      <alignment horizontal="center"/>
    </xf>
    <xf numFmtId="0" fontId="3" fillId="0" borderId="27" xfId="0" applyFont="1" applyBorder="1"/>
    <xf numFmtId="0" fontId="3" fillId="0" borderId="28" xfId="0" applyFont="1" applyBorder="1"/>
    <xf numFmtId="0" fontId="3" fillId="0" borderId="15" xfId="0" applyFont="1" applyBorder="1"/>
    <xf numFmtId="0" fontId="3" fillId="0" borderId="29" xfId="0" applyFont="1" applyBorder="1"/>
    <xf numFmtId="43" fontId="3" fillId="0" borderId="22" xfId="0" applyNumberFormat="1" applyFont="1" applyBorder="1"/>
    <xf numFmtId="0" fontId="8" fillId="0" borderId="8" xfId="0" applyFont="1" applyBorder="1"/>
    <xf numFmtId="0" fontId="7" fillId="0" borderId="8" xfId="0" applyFont="1" applyBorder="1"/>
    <xf numFmtId="0" fontId="3" fillId="0" borderId="9" xfId="0" applyFont="1" applyBorder="1" applyAlignment="1">
      <alignment horizontal="center"/>
    </xf>
    <xf numFmtId="0" fontId="3" fillId="0" borderId="4" xfId="0" applyFont="1" applyBorder="1"/>
    <xf numFmtId="0" fontId="6" fillId="0" borderId="9" xfId="0" applyFont="1" applyBorder="1"/>
    <xf numFmtId="0" fontId="3" fillId="0" borderId="6" xfId="0" applyFont="1" applyBorder="1" applyAlignment="1">
      <alignment horizontal="center"/>
    </xf>
    <xf numFmtId="43" fontId="0" fillId="0" borderId="0" xfId="0" applyNumberFormat="1"/>
    <xf numFmtId="0" fontId="7" fillId="0" borderId="9" xfId="0" applyFont="1" applyBorder="1"/>
    <xf numFmtId="164" fontId="3" fillId="0" borderId="0" xfId="0" applyNumberFormat="1" applyFont="1" applyBorder="1"/>
    <xf numFmtId="164" fontId="3" fillId="0" borderId="0" xfId="1" applyNumberFormat="1" applyFont="1" applyBorder="1"/>
    <xf numFmtId="164" fontId="3" fillId="0" borderId="5" xfId="1" applyNumberFormat="1" applyFont="1" applyBorder="1"/>
    <xf numFmtId="164" fontId="3" fillId="0" borderId="5" xfId="0" applyNumberFormat="1" applyFont="1" applyBorder="1"/>
    <xf numFmtId="164" fontId="3" fillId="0" borderId="14" xfId="0" applyNumberFormat="1" applyFont="1" applyBorder="1"/>
    <xf numFmtId="164" fontId="3" fillId="0" borderId="15" xfId="0" applyNumberFormat="1" applyFont="1" applyBorder="1"/>
    <xf numFmtId="0" fontId="0" fillId="0" borderId="0" xfId="0"/>
    <xf numFmtId="164" fontId="3" fillId="0" borderId="22" xfId="0" applyNumberFormat="1" applyFont="1" applyBorder="1"/>
    <xf numFmtId="164" fontId="3" fillId="0" borderId="12" xfId="1" applyNumberFormat="1" applyFont="1" applyBorder="1"/>
    <xf numFmtId="0" fontId="3" fillId="0" borderId="12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164" fontId="3" fillId="0" borderId="12" xfId="0" applyNumberFormat="1" applyFont="1" applyBorder="1"/>
    <xf numFmtId="164" fontId="3" fillId="0" borderId="30" xfId="1" applyNumberFormat="1" applyFont="1" applyBorder="1"/>
    <xf numFmtId="164" fontId="3" fillId="0" borderId="30" xfId="0" applyNumberFormat="1" applyFont="1" applyBorder="1"/>
    <xf numFmtId="0" fontId="6" fillId="0" borderId="2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164" fontId="7" fillId="0" borderId="24" xfId="1" applyNumberFormat="1" applyFont="1" applyBorder="1" applyAlignment="1">
      <alignment horizontal="center"/>
    </xf>
    <xf numFmtId="164" fontId="6" fillId="0" borderId="24" xfId="0" applyNumberFormat="1" applyFont="1" applyBorder="1"/>
    <xf numFmtId="164" fontId="6" fillId="0" borderId="26" xfId="0" applyNumberFormat="1" applyFont="1" applyBorder="1"/>
    <xf numFmtId="164" fontId="6" fillId="0" borderId="31" xfId="0" applyNumberFormat="1" applyFont="1" applyBorder="1"/>
    <xf numFmtId="0" fontId="3" fillId="0" borderId="32" xfId="0" applyFont="1" applyBorder="1"/>
    <xf numFmtId="0" fontId="3" fillId="0" borderId="5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164" fontId="5" fillId="0" borderId="24" xfId="0" applyNumberFormat="1" applyFont="1" applyBorder="1"/>
    <xf numFmtId="164" fontId="5" fillId="0" borderId="26" xfId="0" applyNumberFormat="1" applyFont="1" applyBorder="1"/>
    <xf numFmtId="164" fontId="5" fillId="0" borderId="31" xfId="0" applyNumberFormat="1" applyFont="1" applyBorder="1"/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3" fillId="0" borderId="0" xfId="0" applyFont="1"/>
    <xf numFmtId="0" fontId="0" fillId="0" borderId="0" xfId="0"/>
    <xf numFmtId="0" fontId="9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9" fillId="0" borderId="0" xfId="0" applyFont="1"/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6" xfId="0" applyFont="1" applyBorder="1" applyAlignment="1">
      <alignment horizont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tabSelected="1" workbookViewId="0">
      <selection activeCell="I3" sqref="I3:K3"/>
    </sheetView>
  </sheetViews>
  <sheetFormatPr defaultRowHeight="15" x14ac:dyDescent="0.25"/>
  <cols>
    <col min="1" max="1" width="2.7109375" customWidth="1"/>
    <col min="2" max="2" width="3.7109375" customWidth="1"/>
    <col min="3" max="3" width="37.28515625" customWidth="1"/>
    <col min="4" max="4" width="31.7109375" customWidth="1"/>
    <col min="5" max="5" width="15.7109375" customWidth="1"/>
    <col min="6" max="6" width="15.5703125" customWidth="1"/>
    <col min="7" max="7" width="15.7109375" customWidth="1"/>
    <col min="8" max="8" width="9.7109375" customWidth="1"/>
    <col min="9" max="9" width="14.7109375" customWidth="1"/>
    <col min="10" max="10" width="9" customWidth="1"/>
    <col min="11" max="11" width="20.28515625" customWidth="1"/>
    <col min="12" max="12" width="1.140625" customWidth="1"/>
  </cols>
  <sheetData>
    <row r="1" spans="1:11" x14ac:dyDescent="0.25">
      <c r="I1" s="67" t="s">
        <v>51</v>
      </c>
      <c r="J1" s="67"/>
      <c r="K1" s="67"/>
    </row>
    <row r="2" spans="1:11" x14ac:dyDescent="0.25">
      <c r="A2" s="68" t="s">
        <v>43</v>
      </c>
      <c r="B2" s="68"/>
      <c r="C2" s="68"/>
      <c r="D2" s="68"/>
      <c r="E2" s="68"/>
      <c r="F2" s="68"/>
      <c r="G2" s="68"/>
      <c r="H2" s="61"/>
      <c r="I2" s="69" t="s">
        <v>44</v>
      </c>
      <c r="J2" s="69"/>
      <c r="K2" s="69"/>
    </row>
    <row r="3" spans="1:11" ht="15.75" thickBot="1" x14ac:dyDescent="0.3">
      <c r="I3" s="70" t="s">
        <v>52</v>
      </c>
      <c r="J3" s="70"/>
      <c r="K3" s="70"/>
    </row>
    <row r="4" spans="1:11" ht="15.75" thickBot="1" x14ac:dyDescent="0.3">
      <c r="B4" s="75" t="s">
        <v>0</v>
      </c>
      <c r="C4" s="76"/>
      <c r="D4" s="76"/>
      <c r="E4" s="77"/>
      <c r="F4" s="72" t="s">
        <v>1</v>
      </c>
      <c r="G4" s="73"/>
      <c r="H4" s="73"/>
      <c r="I4" s="74"/>
      <c r="J4" s="1"/>
      <c r="K4" s="1"/>
    </row>
    <row r="5" spans="1:11" x14ac:dyDescent="0.25">
      <c r="B5" s="2"/>
      <c r="C5" s="3"/>
      <c r="D5" s="4"/>
      <c r="E5" s="5"/>
      <c r="F5" s="25"/>
      <c r="G5" s="20"/>
      <c r="H5" s="55"/>
      <c r="I5" s="20"/>
      <c r="J5" s="14" t="s">
        <v>12</v>
      </c>
      <c r="K5" s="14"/>
    </row>
    <row r="6" spans="1:11" x14ac:dyDescent="0.25">
      <c r="B6" s="7" t="s">
        <v>2</v>
      </c>
      <c r="C6" s="8" t="s">
        <v>3</v>
      </c>
      <c r="D6" s="8" t="s">
        <v>4</v>
      </c>
      <c r="E6" s="19" t="s">
        <v>5</v>
      </c>
      <c r="F6" s="44" t="s">
        <v>5</v>
      </c>
      <c r="G6" s="49" t="s">
        <v>7</v>
      </c>
      <c r="H6" s="9" t="s">
        <v>9</v>
      </c>
      <c r="I6" s="57" t="s">
        <v>7</v>
      </c>
      <c r="J6" s="14" t="s">
        <v>13</v>
      </c>
      <c r="K6" s="14" t="s">
        <v>14</v>
      </c>
    </row>
    <row r="7" spans="1:11" x14ac:dyDescent="0.25">
      <c r="B7" s="2"/>
      <c r="C7" s="3"/>
      <c r="D7" s="3"/>
      <c r="E7" s="9" t="s">
        <v>6</v>
      </c>
      <c r="F7" s="44" t="s">
        <v>6</v>
      </c>
      <c r="G7" s="49" t="s">
        <v>8</v>
      </c>
      <c r="H7" s="9" t="s">
        <v>10</v>
      </c>
      <c r="I7" s="57" t="s">
        <v>11</v>
      </c>
      <c r="J7" s="14" t="s">
        <v>45</v>
      </c>
      <c r="K7" s="14"/>
    </row>
    <row r="8" spans="1:11" ht="12.75" customHeight="1" thickBot="1" x14ac:dyDescent="0.3">
      <c r="B8" s="10">
        <v>1</v>
      </c>
      <c r="C8" s="11">
        <v>2</v>
      </c>
      <c r="D8" s="11">
        <v>3</v>
      </c>
      <c r="E8" s="12">
        <v>4</v>
      </c>
      <c r="F8" s="45">
        <v>5</v>
      </c>
      <c r="G8" s="50">
        <v>6</v>
      </c>
      <c r="H8" s="12">
        <v>7</v>
      </c>
      <c r="I8" s="50">
        <v>8</v>
      </c>
      <c r="J8" s="13">
        <v>9</v>
      </c>
      <c r="K8" s="13">
        <v>10</v>
      </c>
    </row>
    <row r="9" spans="1:11" ht="27" thickTop="1" x14ac:dyDescent="0.25">
      <c r="B9" s="7">
        <v>1</v>
      </c>
      <c r="C9" s="3" t="s">
        <v>15</v>
      </c>
      <c r="D9" s="18" t="s">
        <v>18</v>
      </c>
      <c r="E9" s="35"/>
      <c r="F9" s="46"/>
      <c r="G9" s="51">
        <v>576642.91</v>
      </c>
      <c r="H9" s="5"/>
      <c r="I9" s="58"/>
      <c r="J9" s="6"/>
      <c r="K9" s="64" t="s">
        <v>49</v>
      </c>
    </row>
    <row r="10" spans="1:11" x14ac:dyDescent="0.25">
      <c r="B10" s="7"/>
      <c r="C10" s="3" t="s">
        <v>16</v>
      </c>
      <c r="D10" s="3" t="s">
        <v>19</v>
      </c>
      <c r="E10" s="36">
        <v>361148.76</v>
      </c>
      <c r="F10" s="43">
        <v>361148.76</v>
      </c>
      <c r="G10" s="52">
        <f>SUM(F10*H10/100)</f>
        <v>270861.57</v>
      </c>
      <c r="H10" s="9">
        <v>75</v>
      </c>
      <c r="I10" s="58">
        <f>SUM(F10-G10)</f>
        <v>90287.19</v>
      </c>
      <c r="J10" s="14" t="s">
        <v>36</v>
      </c>
      <c r="K10" s="62" t="s">
        <v>47</v>
      </c>
    </row>
    <row r="11" spans="1:11" x14ac:dyDescent="0.25">
      <c r="B11" s="15"/>
      <c r="C11" s="16" t="s">
        <v>17</v>
      </c>
      <c r="D11" s="16" t="s">
        <v>20</v>
      </c>
      <c r="E11" s="37">
        <v>407708.45</v>
      </c>
      <c r="F11" s="47">
        <v>407708.45</v>
      </c>
      <c r="G11" s="53">
        <f>SUM(F11*H11/100)</f>
        <v>305781.33750000002</v>
      </c>
      <c r="H11" s="56">
        <v>75</v>
      </c>
      <c r="I11" s="59">
        <f>SUM(F11-G11)</f>
        <v>101927.11249999999</v>
      </c>
      <c r="J11" s="32"/>
      <c r="K11" s="63"/>
    </row>
    <row r="12" spans="1:11" ht="26.25" x14ac:dyDescent="0.25">
      <c r="B12" s="7">
        <v>2</v>
      </c>
      <c r="C12" s="3" t="s">
        <v>21</v>
      </c>
      <c r="D12" s="18" t="s">
        <v>24</v>
      </c>
      <c r="E12" s="35"/>
      <c r="F12" s="46"/>
      <c r="G12" s="52"/>
      <c r="H12" s="9"/>
      <c r="I12" s="58"/>
      <c r="J12" s="14"/>
      <c r="K12" s="62" t="s">
        <v>49</v>
      </c>
    </row>
    <row r="13" spans="1:11" x14ac:dyDescent="0.25">
      <c r="B13" s="7"/>
      <c r="C13" s="3" t="s">
        <v>22</v>
      </c>
      <c r="D13" s="3" t="s">
        <v>25</v>
      </c>
      <c r="E13" s="36">
        <v>258000</v>
      </c>
      <c r="F13" s="43">
        <v>258000</v>
      </c>
      <c r="G13" s="52">
        <f>SUM(F13*H13/100)</f>
        <v>193500</v>
      </c>
      <c r="H13" s="9">
        <v>75</v>
      </c>
      <c r="I13" s="58">
        <f>SUM(F13-G13)</f>
        <v>64500</v>
      </c>
      <c r="J13" s="14" t="s">
        <v>36</v>
      </c>
      <c r="K13" s="62" t="s">
        <v>47</v>
      </c>
    </row>
    <row r="14" spans="1:11" x14ac:dyDescent="0.25">
      <c r="B14" s="15"/>
      <c r="C14" s="16" t="s">
        <v>23</v>
      </c>
      <c r="D14" s="16"/>
      <c r="E14" s="38"/>
      <c r="F14" s="48"/>
      <c r="G14" s="53"/>
      <c r="H14" s="56"/>
      <c r="I14" s="59"/>
      <c r="J14" s="32"/>
      <c r="K14" s="63"/>
    </row>
    <row r="15" spans="1:11" ht="26.25" x14ac:dyDescent="0.25">
      <c r="B15" s="7">
        <v>3</v>
      </c>
      <c r="C15" s="3" t="s">
        <v>32</v>
      </c>
      <c r="D15" s="18" t="s">
        <v>26</v>
      </c>
      <c r="E15" s="35"/>
      <c r="F15" s="46"/>
      <c r="G15" s="52"/>
      <c r="H15" s="9"/>
      <c r="I15" s="58"/>
      <c r="J15" s="14"/>
      <c r="K15" s="62" t="s">
        <v>49</v>
      </c>
    </row>
    <row r="16" spans="1:11" x14ac:dyDescent="0.25">
      <c r="B16" s="7"/>
      <c r="C16" s="3" t="s">
        <v>33</v>
      </c>
      <c r="D16" s="3" t="s">
        <v>34</v>
      </c>
      <c r="E16" s="36">
        <v>262360.34999999998</v>
      </c>
      <c r="F16" s="43">
        <v>262360.34999999998</v>
      </c>
      <c r="G16" s="52">
        <f>SUM(F16*H16/100)</f>
        <v>196770.26250000001</v>
      </c>
      <c r="H16" s="9">
        <v>75</v>
      </c>
      <c r="I16" s="58">
        <f>SUM(F16-G16)</f>
        <v>65590.087499999965</v>
      </c>
      <c r="J16" s="14" t="s">
        <v>36</v>
      </c>
      <c r="K16" s="62" t="s">
        <v>47</v>
      </c>
    </row>
    <row r="17" spans="2:11" x14ac:dyDescent="0.25">
      <c r="B17" s="15"/>
      <c r="C17" s="16" t="s">
        <v>27</v>
      </c>
      <c r="D17" s="16"/>
      <c r="E17" s="38"/>
      <c r="F17" s="48"/>
      <c r="G17" s="53"/>
      <c r="H17" s="56"/>
      <c r="I17" s="59"/>
      <c r="J17" s="32"/>
      <c r="K17" s="63"/>
    </row>
    <row r="18" spans="2:11" ht="26.25" x14ac:dyDescent="0.25">
      <c r="B18" s="7">
        <v>4</v>
      </c>
      <c r="C18" s="3" t="s">
        <v>28</v>
      </c>
      <c r="D18" s="27" t="s">
        <v>31</v>
      </c>
      <c r="E18" s="35"/>
      <c r="F18" s="46"/>
      <c r="G18" s="52"/>
      <c r="H18" s="9"/>
      <c r="I18" s="58"/>
      <c r="J18" s="14"/>
      <c r="K18" s="62" t="s">
        <v>49</v>
      </c>
    </row>
    <row r="19" spans="2:11" x14ac:dyDescent="0.25">
      <c r="B19" s="7"/>
      <c r="C19" s="3" t="s">
        <v>29</v>
      </c>
      <c r="D19" s="28" t="s">
        <v>35</v>
      </c>
      <c r="E19" s="36">
        <v>156638.47</v>
      </c>
      <c r="F19" s="43">
        <v>156638.47</v>
      </c>
      <c r="G19" s="52">
        <f>SUM(F19*H19/100)</f>
        <v>117478.85249999999</v>
      </c>
      <c r="H19" s="9">
        <v>75</v>
      </c>
      <c r="I19" s="58">
        <f>SUM(F19-G19)</f>
        <v>39159.617500000008</v>
      </c>
      <c r="J19" s="14" t="s">
        <v>36</v>
      </c>
      <c r="K19" s="62" t="s">
        <v>47</v>
      </c>
    </row>
    <row r="20" spans="2:11" x14ac:dyDescent="0.25">
      <c r="B20" s="29"/>
      <c r="C20" s="30" t="s">
        <v>30</v>
      </c>
      <c r="D20" s="31"/>
      <c r="E20" s="38"/>
      <c r="F20" s="48"/>
      <c r="G20" s="53"/>
      <c r="H20" s="56"/>
      <c r="I20" s="59"/>
      <c r="J20" s="32"/>
      <c r="K20" s="63"/>
    </row>
    <row r="21" spans="2:11" s="41" customFormat="1" ht="26.25" x14ac:dyDescent="0.25">
      <c r="B21" s="7">
        <v>5</v>
      </c>
      <c r="C21" s="3" t="s">
        <v>37</v>
      </c>
      <c r="D21" s="27" t="s">
        <v>40</v>
      </c>
      <c r="E21" s="36"/>
      <c r="F21" s="43"/>
      <c r="G21" s="52"/>
      <c r="H21" s="9"/>
      <c r="I21" s="58"/>
      <c r="J21" s="14"/>
      <c r="K21" s="62" t="s">
        <v>49</v>
      </c>
    </row>
    <row r="22" spans="2:11" s="41" customFormat="1" x14ac:dyDescent="0.25">
      <c r="B22" s="7"/>
      <c r="C22" s="3" t="s">
        <v>38</v>
      </c>
      <c r="D22" s="28" t="s">
        <v>41</v>
      </c>
      <c r="E22" s="36">
        <v>293065</v>
      </c>
      <c r="F22" s="43">
        <v>293065</v>
      </c>
      <c r="G22" s="52">
        <f>SUM(F22*H22/100)</f>
        <v>219798.75</v>
      </c>
      <c r="H22" s="9">
        <v>75</v>
      </c>
      <c r="I22" s="58">
        <f>SUM(F22-G22)</f>
        <v>73266.25</v>
      </c>
      <c r="J22" s="14" t="s">
        <v>42</v>
      </c>
      <c r="K22" s="62" t="s">
        <v>48</v>
      </c>
    </row>
    <row r="23" spans="2:11" ht="15.75" thickBot="1" x14ac:dyDescent="0.3">
      <c r="B23" s="15"/>
      <c r="C23" s="16" t="s">
        <v>39</v>
      </c>
      <c r="D23" s="34"/>
      <c r="E23" s="37"/>
      <c r="F23" s="47"/>
      <c r="G23" s="54"/>
      <c r="H23" s="56"/>
      <c r="I23" s="60"/>
      <c r="J23" s="17"/>
      <c r="K23" s="63"/>
    </row>
    <row r="24" spans="2:11" ht="15.75" thickBot="1" x14ac:dyDescent="0.3">
      <c r="B24" s="21"/>
      <c r="C24" s="22"/>
      <c r="D24" s="22"/>
      <c r="E24" s="39">
        <f>SUM(E10:E23)</f>
        <v>1738921.03</v>
      </c>
      <c r="F24" s="42">
        <f>SUM(F10:F23)</f>
        <v>1738921.03</v>
      </c>
      <c r="G24" s="42">
        <f>SUM(G10:G23)</f>
        <v>1304190.7725</v>
      </c>
      <c r="H24" s="26"/>
      <c r="I24" s="40">
        <f>SUM(I10:I23)</f>
        <v>434730.25749999995</v>
      </c>
      <c r="J24" s="23"/>
      <c r="K24" s="24"/>
    </row>
    <row r="26" spans="2:11" x14ac:dyDescent="0.25">
      <c r="C26" s="71" t="s">
        <v>50</v>
      </c>
      <c r="D26" s="71"/>
      <c r="E26" s="71"/>
      <c r="F26" s="71"/>
      <c r="G26" s="71"/>
      <c r="H26" s="71"/>
      <c r="I26" s="71"/>
      <c r="J26" s="71"/>
      <c r="K26" s="71"/>
    </row>
    <row r="27" spans="2:11" x14ac:dyDescent="0.25">
      <c r="C27" s="66" t="s">
        <v>46</v>
      </c>
      <c r="D27" s="66"/>
      <c r="E27" s="66"/>
      <c r="F27" s="66"/>
      <c r="G27" s="66"/>
      <c r="H27" s="66"/>
      <c r="I27" s="66"/>
      <c r="J27" s="66"/>
      <c r="K27" s="66"/>
    </row>
    <row r="28" spans="2:11" x14ac:dyDescent="0.25">
      <c r="G28" s="33"/>
      <c r="H28" s="65"/>
      <c r="I28" s="65"/>
    </row>
  </sheetData>
  <mergeCells count="9">
    <mergeCell ref="H28:I28"/>
    <mergeCell ref="C27:K27"/>
    <mergeCell ref="I1:K1"/>
    <mergeCell ref="A2:G2"/>
    <mergeCell ref="I2:K2"/>
    <mergeCell ref="I3:K3"/>
    <mergeCell ref="C26:K26"/>
    <mergeCell ref="F4:I4"/>
    <mergeCell ref="B4:E4"/>
  </mergeCells>
  <pageMargins left="0.25" right="0.25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ump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Urszula Kalarus</dc:creator>
  <cp:lastModifiedBy>..</cp:lastModifiedBy>
  <cp:lastPrinted>2024-04-24T07:16:26Z</cp:lastPrinted>
  <dcterms:created xsi:type="dcterms:W3CDTF">2024-01-04T08:50:19Z</dcterms:created>
  <dcterms:modified xsi:type="dcterms:W3CDTF">2024-04-30T05:42:02Z</dcterms:modified>
</cp:coreProperties>
</file>