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wokub\AppData\Local\Temp\notes619F4D\"/>
    </mc:Choice>
  </mc:AlternateContent>
  <bookViews>
    <workbookView xWindow="0" yWindow="0" windowWidth="28800" windowHeight="1237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 l="1"/>
  <c r="G29" i="1" l="1"/>
  <c r="I29" i="1" s="1"/>
  <c r="G27" i="1"/>
  <c r="I27" i="1" s="1"/>
  <c r="G24" i="1" l="1"/>
  <c r="I24" i="1" s="1"/>
  <c r="E31" i="1" l="1"/>
  <c r="G21" i="1" l="1"/>
  <c r="I21" i="1" s="1"/>
  <c r="G18" i="1" l="1"/>
  <c r="I18" i="1" s="1"/>
  <c r="G15" i="1" l="1"/>
  <c r="I15" i="1" s="1"/>
  <c r="G13" i="1" l="1"/>
  <c r="I13" i="1" s="1"/>
  <c r="G12" i="1"/>
  <c r="I12" i="1" l="1"/>
  <c r="I31" i="1" s="1"/>
</calcChain>
</file>

<file path=xl/sharedStrings.xml><?xml version="1.0" encoding="utf-8"?>
<sst xmlns="http://schemas.openxmlformats.org/spreadsheetml/2006/main" count="88" uniqueCount="71">
  <si>
    <t>Propozycja inwestora</t>
  </si>
  <si>
    <t>Propozycja Komisji dot. podziału środków w zł</t>
  </si>
  <si>
    <t>L.p.</t>
  </si>
  <si>
    <t>Inwestor</t>
  </si>
  <si>
    <t>Zakres inwestycji</t>
  </si>
  <si>
    <t>inwestycji</t>
  </si>
  <si>
    <t>Środki</t>
  </si>
  <si>
    <t>budżetowe</t>
  </si>
  <si>
    <t>%</t>
  </si>
  <si>
    <t>dofinansow.</t>
  </si>
  <si>
    <t>mieszkańców</t>
  </si>
  <si>
    <t>Uwagi</t>
  </si>
  <si>
    <t>Stowarzyszenie pn. Budowa infrastruktury</t>
  </si>
  <si>
    <t>w ulicy bocznej od Glebowej</t>
  </si>
  <si>
    <t>ul. Bystra 26, 61-366 Poznań</t>
  </si>
  <si>
    <t>ulica boczna od ul. Glebowej</t>
  </si>
  <si>
    <t xml:space="preserve"> - wodociąg 239 m.b.</t>
  </si>
  <si>
    <t xml:space="preserve"> - kanalizacja sanitarna 228 m.b.</t>
  </si>
  <si>
    <t>Stowarzyszenie na rzecz budowy</t>
  </si>
  <si>
    <t>kanalizacji w ul. Strzyżowskiej 10</t>
  </si>
  <si>
    <t>os. Lecha 80/5, 61-296 Poznań</t>
  </si>
  <si>
    <t>ul. Strzyżowska</t>
  </si>
  <si>
    <t xml:space="preserve"> - kanalizacja sanitarna 157 m.b.</t>
  </si>
  <si>
    <t>ul. Okonecka</t>
  </si>
  <si>
    <t>ul. L. Staffa 38, 60-194 Poznań</t>
  </si>
  <si>
    <t>Stowarzyszenie na rzecz budowy wodociągu</t>
  </si>
  <si>
    <t>przy ul. Pokrzywno 33 w Poznaniu</t>
  </si>
  <si>
    <t>ul. Pokrzywno 33, 61-319 Poznań</t>
  </si>
  <si>
    <t>ul. Pokrzywno</t>
  </si>
  <si>
    <t>Stowarzyszenie na rzecz budowy kanalizacji</t>
  </si>
  <si>
    <t>sanitarnej w Poznaniu w ul.Okoneckiej</t>
  </si>
  <si>
    <t xml:space="preserve"> - kanalizacja sanitarna 80 m.b.</t>
  </si>
  <si>
    <t xml:space="preserve"> - wodociąg 190 m.b.</t>
  </si>
  <si>
    <t>Stowarzyszenie Mieszkańców</t>
  </si>
  <si>
    <t>Ulicy Oleszyckiej</t>
  </si>
  <si>
    <t>ul. Oleszycka</t>
  </si>
  <si>
    <t xml:space="preserve"> - kanalizacja sanitarna 137 m.b.</t>
  </si>
  <si>
    <t>Przyjęta</t>
  </si>
  <si>
    <t>Zwiększona</t>
  </si>
  <si>
    <t>ulica boczna od ul. Minikowo</t>
  </si>
  <si>
    <t>Stowarzyszenie "Woda dla Baltazara"</t>
  </si>
  <si>
    <t>ul. Strzeszyńska 229, 60-479 Poznań</t>
  </si>
  <si>
    <t>ulica boczna od ul. Lewandowskiego</t>
  </si>
  <si>
    <t xml:space="preserve"> - wodociąg 119 m.b.</t>
  </si>
  <si>
    <t>Inwestor indywidualny Łukasz Bartkowiak</t>
  </si>
  <si>
    <t>os. Orła Białego 24/19, 61-251 Poznań</t>
  </si>
  <si>
    <t xml:space="preserve"> - kanalizacja sanitarna 50 m.b.</t>
  </si>
  <si>
    <t>wartość</t>
  </si>
  <si>
    <t xml:space="preserve">                                                                                                                                                 Wykaz wniosków przyjętych do realizacji w 2024 r.  </t>
  </si>
  <si>
    <t>Prezydenta Miasta Poznania</t>
  </si>
  <si>
    <t>Kryteria</t>
  </si>
  <si>
    <t xml:space="preserve">oceny </t>
  </si>
  <si>
    <t xml:space="preserve"> 8 / 9</t>
  </si>
  <si>
    <t xml:space="preserve"> 9 / 9</t>
  </si>
  <si>
    <t>wniosku*</t>
  </si>
  <si>
    <t>* Oceny wniosków dokonano zgodnie z kryteriami określonymi przez Radę Miasta Poznania i zawartymi w "Karcie oceny wniosku", która stanowi załącznik do Regulaminu</t>
  </si>
  <si>
    <t xml:space="preserve">   pracy Komisji, wprowadzonego zarządzeniem Nr 794/2021/P Prezydenta Miasta Poznania z dnia 18.10.2021 r.</t>
  </si>
  <si>
    <t>Przyjęte na posiedzeniu</t>
  </si>
  <si>
    <t>Komisji 8.03.2024 r.</t>
  </si>
  <si>
    <t>Komisji 18.04.2024 r.</t>
  </si>
  <si>
    <t>Komisji 26.09.2024 r.</t>
  </si>
  <si>
    <t>Komisji 8.03.2024 r.,</t>
  </si>
  <si>
    <t>zmiana 26.09.2024 r.</t>
  </si>
  <si>
    <t>w zł</t>
  </si>
  <si>
    <t xml:space="preserve"> (+ 19 067)</t>
  </si>
  <si>
    <t xml:space="preserve"> (+14 300)</t>
  </si>
  <si>
    <t>ul. Garaszewo 2, 61-316 Poznań</t>
  </si>
  <si>
    <t>Aktualizacja po posiedzeniu Komisji w dniu 26.09.2024 r.</t>
  </si>
  <si>
    <t xml:space="preserve"> (+ 4767)</t>
  </si>
  <si>
    <t>Załącznik nr 1 do zarządzenia Nr 875/2024/P</t>
  </si>
  <si>
    <t>z dnia 11.10.2024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</si>
</sst>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4" fillId="0" borderId="8" xfId="0" applyFont="1" applyBorder="1"/>
    <xf numFmtId="0" fontId="3" fillId="0" borderId="0" xfId="0" applyFont="1" applyFill="1" applyBorder="1" applyAlignment="1">
      <alignment horizontal="center"/>
    </xf>
    <xf numFmtId="0" fontId="3" fillId="0" borderId="23" xfId="0" applyFont="1" applyBorder="1"/>
    <xf numFmtId="0" fontId="3" fillId="0" borderId="13" xfId="0" applyFont="1" applyBorder="1" applyAlignment="1">
      <alignment horizontal="center"/>
    </xf>
    <xf numFmtId="0" fontId="3" fillId="0" borderId="27" xfId="0" applyFont="1" applyBorder="1"/>
    <xf numFmtId="0" fontId="3" fillId="0" borderId="15" xfId="0" applyFont="1" applyBorder="1"/>
    <xf numFmtId="164" fontId="3" fillId="0" borderId="22" xfId="0" applyNumberFormat="1" applyFont="1" applyBorder="1"/>
    <xf numFmtId="0" fontId="8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4" xfId="0" applyFont="1" applyBorder="1"/>
    <xf numFmtId="0" fontId="6" fillId="0" borderId="9" xfId="0" applyFont="1" applyBorder="1"/>
    <xf numFmtId="0" fontId="7" fillId="0" borderId="9" xfId="0" applyFont="1" applyBorder="1"/>
    <xf numFmtId="165" fontId="3" fillId="0" borderId="0" xfId="0" applyNumberFormat="1" applyFont="1" applyBorder="1"/>
    <xf numFmtId="165" fontId="3" fillId="0" borderId="0" xfId="1" applyNumberFormat="1" applyFont="1" applyBorder="1"/>
    <xf numFmtId="165" fontId="3" fillId="0" borderId="5" xfId="1" applyNumberFormat="1" applyFont="1" applyBorder="1"/>
    <xf numFmtId="165" fontId="3" fillId="0" borderId="5" xfId="0" applyNumberFormat="1" applyFont="1" applyBorder="1"/>
    <xf numFmtId="165" fontId="3" fillId="0" borderId="14" xfId="0" applyNumberFormat="1" applyFont="1" applyBorder="1"/>
    <xf numFmtId="0" fontId="0" fillId="0" borderId="0" xfId="0"/>
    <xf numFmtId="165" fontId="3" fillId="0" borderId="22" xfId="0" applyNumberFormat="1" applyFont="1" applyBorder="1"/>
    <xf numFmtId="165" fontId="3" fillId="0" borderId="12" xfId="1" applyNumberFormat="1" applyFont="1" applyBorder="1"/>
    <xf numFmtId="0" fontId="3" fillId="0" borderId="1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5" fontId="3" fillId="0" borderId="12" xfId="0" applyNumberFormat="1" applyFont="1" applyBorder="1"/>
    <xf numFmtId="165" fontId="3" fillId="0" borderId="29" xfId="1" applyNumberFormat="1" applyFont="1" applyBorder="1"/>
    <xf numFmtId="165" fontId="3" fillId="0" borderId="29" xfId="0" applyNumberFormat="1" applyFont="1" applyBorder="1"/>
    <xf numFmtId="0" fontId="7" fillId="0" borderId="25" xfId="0" applyFont="1" applyBorder="1" applyAlignment="1">
      <alignment horizontal="center"/>
    </xf>
    <xf numFmtId="165" fontId="7" fillId="0" borderId="24" xfId="1" applyNumberFormat="1" applyFont="1" applyBorder="1" applyAlignment="1">
      <alignment horizontal="center"/>
    </xf>
    <xf numFmtId="165" fontId="6" fillId="0" borderId="30" xfId="0" applyNumberFormat="1" applyFont="1" applyBorder="1"/>
    <xf numFmtId="0" fontId="3" fillId="0" borderId="31" xfId="0" applyFont="1" applyBorder="1"/>
    <xf numFmtId="0" fontId="3" fillId="0" borderId="5" xfId="0" applyFont="1" applyBorder="1" applyAlignment="1">
      <alignment horizontal="center"/>
    </xf>
    <xf numFmtId="165" fontId="5" fillId="0" borderId="24" xfId="0" applyNumberFormat="1" applyFont="1" applyBorder="1"/>
    <xf numFmtId="165" fontId="5" fillId="0" borderId="30" xfId="0" applyNumberFormat="1" applyFont="1" applyBorder="1"/>
    <xf numFmtId="0" fontId="3" fillId="0" borderId="6" xfId="0" applyFont="1" applyBorder="1" applyAlignment="1">
      <alignment wrapText="1"/>
    </xf>
    <xf numFmtId="0" fontId="0" fillId="0" borderId="0" xfId="0"/>
    <xf numFmtId="0" fontId="3" fillId="0" borderId="28" xfId="0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5" fontId="3" fillId="0" borderId="32" xfId="0" applyNumberFormat="1" applyFont="1" applyBorder="1"/>
    <xf numFmtId="0" fontId="5" fillId="0" borderId="6" xfId="0" applyFont="1" applyBorder="1" applyAlignment="1">
      <alignment wrapText="1"/>
    </xf>
    <xf numFmtId="0" fontId="9" fillId="0" borderId="0" xfId="0" applyFont="1"/>
    <xf numFmtId="165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 applyAlignment="1"/>
    <xf numFmtId="0" fontId="3" fillId="0" borderId="33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165" fontId="5" fillId="0" borderId="34" xfId="0" applyNumberFormat="1" applyFont="1" applyBorder="1"/>
    <xf numFmtId="165" fontId="5" fillId="0" borderId="36" xfId="0" applyNumberFormat="1" applyFont="1" applyBorder="1"/>
    <xf numFmtId="165" fontId="5" fillId="0" borderId="37" xfId="0" applyNumberFormat="1" applyFont="1" applyBorder="1"/>
    <xf numFmtId="0" fontId="7" fillId="0" borderId="34" xfId="0" applyFont="1" applyBorder="1" applyAlignment="1">
      <alignment horizontal="center"/>
    </xf>
    <xf numFmtId="165" fontId="7" fillId="0" borderId="34" xfId="0" applyNumberFormat="1" applyFont="1" applyBorder="1" applyAlignment="1">
      <alignment horizontal="center"/>
    </xf>
    <xf numFmtId="165" fontId="7" fillId="0" borderId="36" xfId="0" applyNumberFormat="1" applyFont="1" applyBorder="1" applyAlignment="1">
      <alignment horizontal="center"/>
    </xf>
    <xf numFmtId="165" fontId="9" fillId="0" borderId="0" xfId="1" applyNumberFormat="1" applyFont="1" applyBorder="1" applyAlignment="1">
      <alignment horizontal="left"/>
    </xf>
    <xf numFmtId="0" fontId="10" fillId="0" borderId="0" xfId="0" applyFont="1"/>
    <xf numFmtId="165" fontId="10" fillId="0" borderId="0" xfId="0" applyNumberFormat="1" applyFont="1"/>
    <xf numFmtId="0" fontId="0" fillId="0" borderId="0" xfId="0"/>
    <xf numFmtId="0" fontId="10" fillId="0" borderId="0" xfId="0" applyFont="1" applyAlignment="1">
      <alignment horizontal="right"/>
    </xf>
    <xf numFmtId="0" fontId="11" fillId="0" borderId="3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5" fontId="7" fillId="0" borderId="34" xfId="0" applyNumberFormat="1" applyFont="1" applyBorder="1"/>
    <xf numFmtId="0" fontId="0" fillId="0" borderId="0" xfId="0" applyFont="1" applyAlignment="1">
      <alignment horizontal="right"/>
    </xf>
    <xf numFmtId="0" fontId="8" fillId="0" borderId="24" xfId="0" applyFont="1" applyBorder="1" applyAlignment="1">
      <alignment horizontal="center"/>
    </xf>
    <xf numFmtId="165" fontId="8" fillId="0" borderId="24" xfId="0" applyNumberFormat="1" applyFont="1" applyBorder="1"/>
    <xf numFmtId="165" fontId="8" fillId="0" borderId="26" xfId="0" applyNumberFormat="1" applyFont="1" applyBorder="1"/>
    <xf numFmtId="165" fontId="8" fillId="0" borderId="24" xfId="0" applyNumberFormat="1" applyFont="1" applyBorder="1" applyAlignment="1">
      <alignment horizontal="center"/>
    </xf>
    <xf numFmtId="165" fontId="7" fillId="0" borderId="24" xfId="0" applyNumberFormat="1" applyFont="1" applyBorder="1"/>
    <xf numFmtId="165" fontId="7" fillId="0" borderId="26" xfId="0" applyNumberFormat="1" applyFont="1" applyBorder="1"/>
    <xf numFmtId="165" fontId="7" fillId="0" borderId="24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0" xfId="0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B1" sqref="B1"/>
    </sheetView>
  </sheetViews>
  <sheetFormatPr defaultRowHeight="15" x14ac:dyDescent="0.25"/>
  <cols>
    <col min="1" max="1" width="2.7109375" customWidth="1"/>
    <col min="2" max="2" width="3.7109375" customWidth="1"/>
    <col min="3" max="3" width="37.28515625" customWidth="1"/>
    <col min="4" max="4" width="31.7109375" customWidth="1"/>
    <col min="5" max="7" width="15.7109375" customWidth="1"/>
    <col min="8" max="8" width="9.7109375" customWidth="1"/>
    <col min="9" max="9" width="14.85546875" customWidth="1"/>
    <col min="10" max="10" width="9" style="58" customWidth="1"/>
    <col min="11" max="11" width="20" customWidth="1"/>
    <col min="12" max="12" width="1.140625" customWidth="1"/>
  </cols>
  <sheetData>
    <row r="1" spans="1:11" x14ac:dyDescent="0.25">
      <c r="H1" s="96" t="s">
        <v>69</v>
      </c>
      <c r="I1" s="96"/>
      <c r="J1" s="96"/>
      <c r="K1" s="96"/>
    </row>
    <row r="2" spans="1:11" x14ac:dyDescent="0.25">
      <c r="A2" s="60" t="s">
        <v>48</v>
      </c>
      <c r="B2" s="60"/>
      <c r="C2" s="60"/>
      <c r="D2" s="60"/>
      <c r="E2" s="60"/>
      <c r="F2" s="60"/>
      <c r="G2" s="60"/>
      <c r="H2" s="96" t="s">
        <v>49</v>
      </c>
      <c r="I2" s="96"/>
      <c r="J2" s="96"/>
      <c r="K2" s="96"/>
    </row>
    <row r="3" spans="1:11" s="72" customFormat="1" x14ac:dyDescent="0.25">
      <c r="A3" s="60"/>
      <c r="B3" s="60"/>
      <c r="C3" s="60"/>
      <c r="D3" s="98" t="s">
        <v>67</v>
      </c>
      <c r="E3" s="98"/>
      <c r="F3" s="98"/>
      <c r="G3" s="98"/>
      <c r="H3" s="73"/>
      <c r="I3" s="73"/>
      <c r="J3" s="96" t="s">
        <v>70</v>
      </c>
      <c r="K3" s="96"/>
    </row>
    <row r="4" spans="1:11" s="72" customFormat="1" x14ac:dyDescent="0.25">
      <c r="A4" s="60"/>
      <c r="B4" s="60"/>
      <c r="C4" s="60"/>
      <c r="D4" s="60"/>
      <c r="E4" s="60"/>
      <c r="F4" s="60"/>
      <c r="G4" s="60"/>
      <c r="H4" s="73"/>
      <c r="I4" s="73"/>
      <c r="J4" s="73"/>
      <c r="K4" s="73"/>
    </row>
    <row r="5" spans="1:11" ht="15.75" thickBot="1" x14ac:dyDescent="0.3">
      <c r="I5" s="73"/>
      <c r="J5" s="73"/>
      <c r="K5" s="80" t="s">
        <v>63</v>
      </c>
    </row>
    <row r="6" spans="1:11" ht="15.75" thickBot="1" x14ac:dyDescent="0.3">
      <c r="B6" s="89" t="s">
        <v>0</v>
      </c>
      <c r="C6" s="90"/>
      <c r="D6" s="90"/>
      <c r="E6" s="91"/>
      <c r="F6" s="93" t="s">
        <v>1</v>
      </c>
      <c r="G6" s="94"/>
      <c r="H6" s="94"/>
      <c r="I6" s="95"/>
      <c r="J6" s="61"/>
      <c r="K6" s="1"/>
    </row>
    <row r="7" spans="1:11" x14ac:dyDescent="0.25">
      <c r="B7" s="2"/>
      <c r="C7" s="3"/>
      <c r="D7" s="4"/>
      <c r="E7" s="8" t="s">
        <v>37</v>
      </c>
      <c r="F7" s="51" t="s">
        <v>38</v>
      </c>
      <c r="G7" s="18"/>
      <c r="H7" s="45"/>
      <c r="I7" s="18"/>
      <c r="J7" s="66" t="s">
        <v>50</v>
      </c>
      <c r="K7" s="13"/>
    </row>
    <row r="8" spans="1:11" x14ac:dyDescent="0.25">
      <c r="B8" s="6" t="s">
        <v>2</v>
      </c>
      <c r="C8" s="7" t="s">
        <v>3</v>
      </c>
      <c r="D8" s="7" t="s">
        <v>4</v>
      </c>
      <c r="E8" s="17" t="s">
        <v>47</v>
      </c>
      <c r="F8" s="37" t="s">
        <v>47</v>
      </c>
      <c r="G8" s="81" t="s">
        <v>6</v>
      </c>
      <c r="H8" s="8" t="s">
        <v>8</v>
      </c>
      <c r="I8" s="88" t="s">
        <v>6</v>
      </c>
      <c r="J8" s="66" t="s">
        <v>51</v>
      </c>
      <c r="K8" s="13" t="s">
        <v>11</v>
      </c>
    </row>
    <row r="9" spans="1:11" x14ac:dyDescent="0.25">
      <c r="B9" s="2"/>
      <c r="C9" s="3"/>
      <c r="D9" s="3"/>
      <c r="E9" s="8" t="s">
        <v>5</v>
      </c>
      <c r="F9" s="37" t="s">
        <v>5</v>
      </c>
      <c r="G9" s="81" t="s">
        <v>7</v>
      </c>
      <c r="H9" s="8" t="s">
        <v>9</v>
      </c>
      <c r="I9" s="88" t="s">
        <v>10</v>
      </c>
      <c r="J9" s="66" t="s">
        <v>54</v>
      </c>
      <c r="K9" s="13"/>
    </row>
    <row r="10" spans="1:11" ht="12.75" customHeight="1" thickBot="1" x14ac:dyDescent="0.3">
      <c r="B10" s="9">
        <v>1</v>
      </c>
      <c r="C10" s="10">
        <v>2</v>
      </c>
      <c r="D10" s="10">
        <v>3</v>
      </c>
      <c r="E10" s="11">
        <v>4</v>
      </c>
      <c r="F10" s="38">
        <v>5</v>
      </c>
      <c r="G10" s="42">
        <v>6</v>
      </c>
      <c r="H10" s="11">
        <v>7</v>
      </c>
      <c r="I10" s="42">
        <v>8</v>
      </c>
      <c r="J10" s="62">
        <v>9</v>
      </c>
      <c r="K10" s="12">
        <v>10</v>
      </c>
    </row>
    <row r="11" spans="1:11" ht="15" customHeight="1" thickTop="1" x14ac:dyDescent="0.25">
      <c r="B11" s="6">
        <v>1</v>
      </c>
      <c r="C11" s="3" t="s">
        <v>12</v>
      </c>
      <c r="D11" s="16" t="s">
        <v>15</v>
      </c>
      <c r="E11" s="29"/>
      <c r="F11" s="39"/>
      <c r="G11" s="43"/>
      <c r="H11" s="5"/>
      <c r="I11" s="47"/>
      <c r="J11" s="63"/>
      <c r="K11" s="74" t="s">
        <v>57</v>
      </c>
    </row>
    <row r="12" spans="1:11" x14ac:dyDescent="0.25">
      <c r="B12" s="6"/>
      <c r="C12" s="3" t="s">
        <v>13</v>
      </c>
      <c r="D12" s="3" t="s">
        <v>16</v>
      </c>
      <c r="E12" s="30">
        <v>361148.76</v>
      </c>
      <c r="F12" s="36">
        <v>361148.76</v>
      </c>
      <c r="G12" s="82">
        <f>SUM(F12*H12/100)</f>
        <v>270861.57</v>
      </c>
      <c r="H12" s="8">
        <v>75</v>
      </c>
      <c r="I12" s="85">
        <f>SUM(F12-G12)</f>
        <v>90287.19</v>
      </c>
      <c r="J12" s="67" t="s">
        <v>52</v>
      </c>
      <c r="K12" s="74" t="s">
        <v>58</v>
      </c>
    </row>
    <row r="13" spans="1:11" x14ac:dyDescent="0.25">
      <c r="B13" s="14"/>
      <c r="C13" s="15" t="s">
        <v>14</v>
      </c>
      <c r="D13" s="15" t="s">
        <v>17</v>
      </c>
      <c r="E13" s="31">
        <v>407708.45</v>
      </c>
      <c r="F13" s="40">
        <v>407708.45</v>
      </c>
      <c r="G13" s="83">
        <f>SUM(F13*H13/100)</f>
        <v>305781.33750000002</v>
      </c>
      <c r="H13" s="46">
        <v>75</v>
      </c>
      <c r="I13" s="86">
        <f>SUM(F13-G13)</f>
        <v>101927.11249999999</v>
      </c>
      <c r="J13" s="68"/>
      <c r="K13" s="54"/>
    </row>
    <row r="14" spans="1:11" x14ac:dyDescent="0.25">
      <c r="B14" s="6">
        <v>2</v>
      </c>
      <c r="C14" s="3" t="s">
        <v>18</v>
      </c>
      <c r="D14" s="16" t="s">
        <v>21</v>
      </c>
      <c r="E14" s="29"/>
      <c r="F14" s="52" t="s">
        <v>64</v>
      </c>
      <c r="G14" s="84" t="s">
        <v>65</v>
      </c>
      <c r="H14" s="8"/>
      <c r="I14" s="87" t="s">
        <v>68</v>
      </c>
      <c r="J14" s="67"/>
      <c r="K14" s="74" t="s">
        <v>57</v>
      </c>
    </row>
    <row r="15" spans="1:11" x14ac:dyDescent="0.25">
      <c r="B15" s="6"/>
      <c r="C15" s="3" t="s">
        <v>19</v>
      </c>
      <c r="D15" s="3" t="s">
        <v>22</v>
      </c>
      <c r="E15" s="30">
        <v>258000</v>
      </c>
      <c r="F15" s="36">
        <v>277066.69</v>
      </c>
      <c r="G15" s="82">
        <f>SUM(F15*H15/100)</f>
        <v>207800.01749999999</v>
      </c>
      <c r="H15" s="8">
        <v>75</v>
      </c>
      <c r="I15" s="85">
        <f>SUM(F15-G15)</f>
        <v>69266.672500000015</v>
      </c>
      <c r="J15" s="67" t="s">
        <v>52</v>
      </c>
      <c r="K15" s="74" t="s">
        <v>61</v>
      </c>
    </row>
    <row r="16" spans="1:11" x14ac:dyDescent="0.25">
      <c r="B16" s="14"/>
      <c r="C16" s="15" t="s">
        <v>20</v>
      </c>
      <c r="D16" s="15"/>
      <c r="E16" s="32"/>
      <c r="F16" s="41"/>
      <c r="G16" s="83"/>
      <c r="H16" s="46"/>
      <c r="I16" s="86"/>
      <c r="J16" s="68"/>
      <c r="K16" s="75" t="s">
        <v>62</v>
      </c>
    </row>
    <row r="17" spans="2:11" x14ac:dyDescent="0.25">
      <c r="B17" s="6">
        <v>3</v>
      </c>
      <c r="C17" s="3" t="s">
        <v>29</v>
      </c>
      <c r="D17" s="16" t="s">
        <v>23</v>
      </c>
      <c r="E17" s="29"/>
      <c r="F17" s="39"/>
      <c r="G17" s="82"/>
      <c r="H17" s="8"/>
      <c r="I17" s="85"/>
      <c r="J17" s="67"/>
      <c r="K17" s="74" t="s">
        <v>57</v>
      </c>
    </row>
    <row r="18" spans="2:11" x14ac:dyDescent="0.25">
      <c r="B18" s="6"/>
      <c r="C18" s="3" t="s">
        <v>30</v>
      </c>
      <c r="D18" s="3" t="s">
        <v>31</v>
      </c>
      <c r="E18" s="30">
        <v>262360.34999999998</v>
      </c>
      <c r="F18" s="36">
        <v>262360.34999999998</v>
      </c>
      <c r="G18" s="82">
        <f>SUM(F18*H18/100)</f>
        <v>196770.26250000001</v>
      </c>
      <c r="H18" s="8">
        <v>75</v>
      </c>
      <c r="I18" s="85">
        <f>SUM(F18-G18)</f>
        <v>65590.087499999965</v>
      </c>
      <c r="J18" s="67" t="s">
        <v>52</v>
      </c>
      <c r="K18" s="74" t="s">
        <v>58</v>
      </c>
    </row>
    <row r="19" spans="2:11" x14ac:dyDescent="0.25">
      <c r="B19" s="14"/>
      <c r="C19" s="15" t="s">
        <v>24</v>
      </c>
      <c r="D19" s="15"/>
      <c r="E19" s="32"/>
      <c r="F19" s="41"/>
      <c r="G19" s="83"/>
      <c r="H19" s="46"/>
      <c r="I19" s="86"/>
      <c r="J19" s="68"/>
      <c r="K19" s="49"/>
    </row>
    <row r="20" spans="2:11" x14ac:dyDescent="0.25">
      <c r="B20" s="6">
        <v>4</v>
      </c>
      <c r="C20" s="3" t="s">
        <v>25</v>
      </c>
      <c r="D20" s="23" t="s">
        <v>28</v>
      </c>
      <c r="E20" s="29"/>
      <c r="F20" s="39"/>
      <c r="G20" s="82"/>
      <c r="H20" s="8"/>
      <c r="I20" s="85"/>
      <c r="J20" s="67"/>
      <c r="K20" s="74" t="s">
        <v>57</v>
      </c>
    </row>
    <row r="21" spans="2:11" x14ac:dyDescent="0.25">
      <c r="B21" s="6"/>
      <c r="C21" s="3" t="s">
        <v>26</v>
      </c>
      <c r="D21" s="24" t="s">
        <v>32</v>
      </c>
      <c r="E21" s="30">
        <v>156638.47</v>
      </c>
      <c r="F21" s="36">
        <v>156638.47</v>
      </c>
      <c r="G21" s="82">
        <f>SUM(F21*H21/100)</f>
        <v>117478.85249999999</v>
      </c>
      <c r="H21" s="8">
        <v>75</v>
      </c>
      <c r="I21" s="85">
        <f>SUM(F21-G21)</f>
        <v>39159.617500000008</v>
      </c>
      <c r="J21" s="67" t="s">
        <v>52</v>
      </c>
      <c r="K21" s="74" t="s">
        <v>58</v>
      </c>
    </row>
    <row r="22" spans="2:11" x14ac:dyDescent="0.25">
      <c r="B22" s="25"/>
      <c r="C22" s="26" t="s">
        <v>27</v>
      </c>
      <c r="D22" s="27"/>
      <c r="E22" s="32"/>
      <c r="F22" s="41"/>
      <c r="G22" s="83"/>
      <c r="H22" s="46"/>
      <c r="I22" s="86"/>
      <c r="J22" s="68"/>
      <c r="K22" s="49"/>
    </row>
    <row r="23" spans="2:11" s="50" customFormat="1" ht="15" customHeight="1" x14ac:dyDescent="0.25">
      <c r="B23" s="6">
        <v>5</v>
      </c>
      <c r="C23" s="3" t="s">
        <v>33</v>
      </c>
      <c r="D23" s="23" t="s">
        <v>35</v>
      </c>
      <c r="E23" s="30"/>
      <c r="F23" s="36"/>
      <c r="G23" s="82"/>
      <c r="H23" s="8"/>
      <c r="I23" s="85"/>
      <c r="J23" s="67"/>
      <c r="K23" s="74" t="s">
        <v>57</v>
      </c>
    </row>
    <row r="24" spans="2:11" s="50" customFormat="1" x14ac:dyDescent="0.25">
      <c r="B24" s="6"/>
      <c r="C24" s="3" t="s">
        <v>34</v>
      </c>
      <c r="D24" s="24" t="s">
        <v>36</v>
      </c>
      <c r="E24" s="30">
        <v>293065</v>
      </c>
      <c r="F24" s="36">
        <v>293065</v>
      </c>
      <c r="G24" s="82">
        <f>SUM(F24*H24/100)</f>
        <v>219798.75</v>
      </c>
      <c r="H24" s="8">
        <v>75</v>
      </c>
      <c r="I24" s="85">
        <f>SUM(F24-G24)</f>
        <v>73266.25</v>
      </c>
      <c r="J24" s="67" t="s">
        <v>53</v>
      </c>
      <c r="K24" s="74" t="s">
        <v>59</v>
      </c>
    </row>
    <row r="25" spans="2:11" s="50" customFormat="1" x14ac:dyDescent="0.25">
      <c r="B25" s="14"/>
      <c r="C25" s="15" t="s">
        <v>66</v>
      </c>
      <c r="D25" s="28"/>
      <c r="E25" s="31"/>
      <c r="F25" s="40"/>
      <c r="G25" s="83"/>
      <c r="H25" s="46"/>
      <c r="I25" s="86"/>
      <c r="J25" s="64"/>
      <c r="K25" s="49"/>
    </row>
    <row r="26" spans="2:11" s="50" customFormat="1" x14ac:dyDescent="0.25">
      <c r="B26" s="77">
        <v>6</v>
      </c>
      <c r="C26" s="24" t="s">
        <v>40</v>
      </c>
      <c r="D26" s="23" t="s">
        <v>42</v>
      </c>
      <c r="E26" s="30"/>
      <c r="F26" s="36"/>
      <c r="G26" s="82"/>
      <c r="H26" s="8"/>
      <c r="I26" s="85"/>
      <c r="J26" s="63"/>
      <c r="K26" s="74" t="s">
        <v>57</v>
      </c>
    </row>
    <row r="27" spans="2:11" s="50" customFormat="1" x14ac:dyDescent="0.25">
      <c r="B27" s="78"/>
      <c r="C27" s="28" t="s">
        <v>41</v>
      </c>
      <c r="D27" s="28" t="s">
        <v>43</v>
      </c>
      <c r="E27" s="31">
        <v>128605</v>
      </c>
      <c r="F27" s="40">
        <v>128605</v>
      </c>
      <c r="G27" s="83">
        <f>SUM(F27*H27/100)</f>
        <v>96453.75</v>
      </c>
      <c r="H27" s="46">
        <v>75</v>
      </c>
      <c r="I27" s="86">
        <f>SUM(F27-G27)</f>
        <v>32151.25</v>
      </c>
      <c r="J27" s="68" t="s">
        <v>52</v>
      </c>
      <c r="K27" s="76" t="s">
        <v>60</v>
      </c>
    </row>
    <row r="28" spans="2:11" s="34" customFormat="1" x14ac:dyDescent="0.25">
      <c r="B28" s="77">
        <v>7</v>
      </c>
      <c r="C28" s="24" t="s">
        <v>44</v>
      </c>
      <c r="D28" s="23" t="s">
        <v>39</v>
      </c>
      <c r="E28" s="30"/>
      <c r="F28" s="36"/>
      <c r="G28" s="82"/>
      <c r="H28" s="8"/>
      <c r="I28" s="85"/>
      <c r="J28" s="79"/>
      <c r="K28" s="74" t="s">
        <v>57</v>
      </c>
    </row>
    <row r="29" spans="2:11" s="34" customFormat="1" x14ac:dyDescent="0.25">
      <c r="B29" s="77"/>
      <c r="C29" s="24" t="s">
        <v>45</v>
      </c>
      <c r="D29" s="24" t="s">
        <v>46</v>
      </c>
      <c r="E29" s="30">
        <v>205756</v>
      </c>
      <c r="F29" s="36">
        <v>205756</v>
      </c>
      <c r="G29" s="82">
        <f>SUM(F29*H29/100)</f>
        <v>154317</v>
      </c>
      <c r="H29" s="8">
        <v>75</v>
      </c>
      <c r="I29" s="85">
        <f>SUM(F29-G29)</f>
        <v>51439</v>
      </c>
      <c r="J29" s="67" t="s">
        <v>52</v>
      </c>
      <c r="K29" s="74" t="s">
        <v>60</v>
      </c>
    </row>
    <row r="30" spans="2:11" ht="15.75" thickBot="1" x14ac:dyDescent="0.3">
      <c r="B30" s="14"/>
      <c r="C30" s="15"/>
      <c r="D30" s="28"/>
      <c r="E30" s="31"/>
      <c r="F30" s="40"/>
      <c r="G30" s="44"/>
      <c r="H30" s="46"/>
      <c r="I30" s="48"/>
      <c r="J30" s="65"/>
      <c r="K30" s="49"/>
    </row>
    <row r="31" spans="2:11" ht="15.75" thickBot="1" x14ac:dyDescent="0.3">
      <c r="B31" s="19"/>
      <c r="C31" s="20"/>
      <c r="D31" s="20"/>
      <c r="E31" s="33">
        <f>SUM(E12:E30)</f>
        <v>2073282.03</v>
      </c>
      <c r="F31" s="35">
        <f>SUM(F12:F30)</f>
        <v>2092348.72</v>
      </c>
      <c r="G31" s="35">
        <f>SUM(G12:G30)</f>
        <v>1569261.54</v>
      </c>
      <c r="H31" s="22"/>
      <c r="I31" s="53">
        <f>SUM(I12:I30)</f>
        <v>523087.18</v>
      </c>
      <c r="J31" s="53"/>
      <c r="K31" s="21"/>
    </row>
    <row r="33" spans="3:10" x14ac:dyDescent="0.25">
      <c r="C33" s="97" t="s">
        <v>55</v>
      </c>
      <c r="D33" s="97"/>
      <c r="E33" s="97"/>
      <c r="F33" s="97"/>
      <c r="G33" s="97"/>
      <c r="H33" s="97"/>
      <c r="I33" s="97"/>
      <c r="J33" s="97"/>
    </row>
    <row r="34" spans="3:10" s="57" customFormat="1" x14ac:dyDescent="0.25">
      <c r="C34" s="70" t="s">
        <v>56</v>
      </c>
      <c r="D34" s="70"/>
      <c r="E34" s="70"/>
      <c r="F34" s="70"/>
      <c r="G34" s="71"/>
      <c r="H34" s="59"/>
      <c r="I34" s="59"/>
      <c r="J34" s="59"/>
    </row>
    <row r="35" spans="3:10" x14ac:dyDescent="0.25">
      <c r="F35" s="55"/>
      <c r="G35" s="69"/>
    </row>
    <row r="36" spans="3:10" x14ac:dyDescent="0.25">
      <c r="G36" s="56"/>
      <c r="H36" s="92"/>
      <c r="I36" s="92"/>
    </row>
  </sheetData>
  <mergeCells count="8">
    <mergeCell ref="B6:E6"/>
    <mergeCell ref="H36:I36"/>
    <mergeCell ref="F6:I6"/>
    <mergeCell ref="H1:K1"/>
    <mergeCell ref="H2:K2"/>
    <mergeCell ref="C33:J33"/>
    <mergeCell ref="J3:K3"/>
    <mergeCell ref="D3:G3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Kalarus</dc:creator>
  <cp:lastModifiedBy>Iwona Kubicka</cp:lastModifiedBy>
  <cp:lastPrinted>2024-10-04T09:38:50Z</cp:lastPrinted>
  <dcterms:created xsi:type="dcterms:W3CDTF">2024-01-04T08:50:19Z</dcterms:created>
  <dcterms:modified xsi:type="dcterms:W3CDTF">2024-10-11T11:49:37Z</dcterms:modified>
</cp:coreProperties>
</file>