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375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G31" i="1" l="1"/>
  <c r="I31" i="1" s="1"/>
  <c r="G29" i="1"/>
  <c r="I29" i="1" s="1"/>
  <c r="G26" i="1" l="1"/>
  <c r="I26" i="1" s="1"/>
  <c r="E33" i="1" l="1"/>
  <c r="G24" i="1"/>
  <c r="I24" i="1" s="1"/>
  <c r="G23" i="1"/>
  <c r="I23" i="1" s="1"/>
  <c r="G20" i="1" l="1"/>
  <c r="I20" i="1" s="1"/>
  <c r="G17" i="1" l="1"/>
  <c r="I17" i="1" s="1"/>
  <c r="G14" i="1" l="1"/>
  <c r="I14" i="1" s="1"/>
  <c r="G12" i="1" l="1"/>
  <c r="I12" i="1" s="1"/>
  <c r="G11" i="1"/>
  <c r="I11" i="1" l="1"/>
  <c r="I33" i="1" s="1"/>
</calcChain>
</file>

<file path=xl/sharedStrings.xml><?xml version="1.0" encoding="utf-8"?>
<sst xmlns="http://schemas.openxmlformats.org/spreadsheetml/2006/main" count="64" uniqueCount="61">
  <si>
    <t>Propozycja inwestora</t>
  </si>
  <si>
    <t>Propozycja Komisji dot. podziału środków w zł</t>
  </si>
  <si>
    <t>Inwestor</t>
  </si>
  <si>
    <t>Zakres inwestycji</t>
  </si>
  <si>
    <t>inwestycji</t>
  </si>
  <si>
    <t>Środki</t>
  </si>
  <si>
    <t>budżetowe</t>
  </si>
  <si>
    <t>%</t>
  </si>
  <si>
    <t>dofinansow.</t>
  </si>
  <si>
    <t>mieszkańców</t>
  </si>
  <si>
    <t>Stowarzyszenie pn. Budowa infrastruktury</t>
  </si>
  <si>
    <t>w ulicy bocznej od Glebowej</t>
  </si>
  <si>
    <t>ul. Bystra 26, 61-366 Poznań</t>
  </si>
  <si>
    <t>ulica boczna od ul. Glebowej</t>
  </si>
  <si>
    <t xml:space="preserve"> - wodociąg 239 m.b.</t>
  </si>
  <si>
    <t xml:space="preserve"> - kanalizacja sanitarna 228 m.b.</t>
  </si>
  <si>
    <t>Stowarzyszenie na rzecz budowy</t>
  </si>
  <si>
    <t>kanalizacji w ul. Strzyżowskiej 10</t>
  </si>
  <si>
    <t>os. Lecha 80/5, 61-296 Poznań</t>
  </si>
  <si>
    <t>ul. Strzyżowska</t>
  </si>
  <si>
    <t xml:space="preserve"> - kanalizacja sanitarna 157 m.b.</t>
  </si>
  <si>
    <t>ul. Okonecka</t>
  </si>
  <si>
    <t>ul. L. Staffa 38, 60-194 Poznań</t>
  </si>
  <si>
    <t>Stowarzyszenie na rzecz budowy wodociągu</t>
  </si>
  <si>
    <t>przy ul. Pokrzywno 33 w Poznaniu</t>
  </si>
  <si>
    <t>ul. Pokrzywno 33, 61-319 Poznań</t>
  </si>
  <si>
    <t>ul. Pokrzywno</t>
  </si>
  <si>
    <t>Stowarzyszenie na rzecz budowy kanalizacji</t>
  </si>
  <si>
    <t xml:space="preserve"> - kanalizacja sanitarna 80 m.b.</t>
  </si>
  <si>
    <t xml:space="preserve"> - wodociąg 190 m.b.</t>
  </si>
  <si>
    <t>Stowarzyszenie Mieszkańców</t>
  </si>
  <si>
    <t>Ulicy Oleszyckiej</t>
  </si>
  <si>
    <t>ul.Garaszewo 2, 61-316 Poznań</t>
  </si>
  <si>
    <t>ul. Oleszycka</t>
  </si>
  <si>
    <t xml:space="preserve"> - kanalizacja sanitarna 137 m.b.</t>
  </si>
  <si>
    <t>Stowarzyszenie Woda Na Bakaliowej</t>
  </si>
  <si>
    <t>ul. Bakaliowa</t>
  </si>
  <si>
    <t>os. Piastowskie 52/13, 61-154 Poznań</t>
  </si>
  <si>
    <t xml:space="preserve"> - wodociąg 253 m.b.</t>
  </si>
  <si>
    <t xml:space="preserve"> - kanalizacja sanitarna 175 m.b.</t>
  </si>
  <si>
    <t>Przyjęta</t>
  </si>
  <si>
    <t>Zwiększona</t>
  </si>
  <si>
    <t>ulica boczna od ul. Minikowo</t>
  </si>
  <si>
    <t>Stowarzyszenie "Woda dla Baltazara"</t>
  </si>
  <si>
    <t>ul. Strzeszyńska 229, 60-479 Poznań</t>
  </si>
  <si>
    <t>ulica boczna od ul. Lewandowskiego</t>
  </si>
  <si>
    <t xml:space="preserve"> - wodociąg 119 m.b.</t>
  </si>
  <si>
    <t>Inwestor indywidualny Łukasz Bartkowiak</t>
  </si>
  <si>
    <t>os. Orła Białego 24/19, 61-251 Poznań</t>
  </si>
  <si>
    <t xml:space="preserve"> - kanalizacja sanitarna 50 m.b.</t>
  </si>
  <si>
    <t>wartość</t>
  </si>
  <si>
    <t xml:space="preserve"> (+ 106 240)</t>
  </si>
  <si>
    <t xml:space="preserve"> (+ 79 680)</t>
  </si>
  <si>
    <t xml:space="preserve"> (+ 26 560)</t>
  </si>
  <si>
    <t>Prezydenta Miasta Poznania</t>
  </si>
  <si>
    <t>Wykaz wniosków przyjętych do realizacji w 2024 r.</t>
  </si>
  <si>
    <t>Lp.</t>
  </si>
  <si>
    <t>Aktualizacja – październik 2024 r.</t>
  </si>
  <si>
    <t>sanitarnej w Poznaniu w ul. Okoneckiej</t>
  </si>
  <si>
    <t>Załącznik nr 1 do zarządzenia Nr 888/2024/P</t>
  </si>
  <si>
    <t>z dnia 21 października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</si>
</sst>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Border="1"/>
    <xf numFmtId="0" fontId="3" fillId="0" borderId="5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/>
    <xf numFmtId="0" fontId="4" fillId="0" borderId="5" xfId="0" applyFont="1" applyBorder="1"/>
    <xf numFmtId="0" fontId="3" fillId="0" borderId="0" xfId="0" applyFont="1" applyFill="1" applyBorder="1" applyAlignment="1">
      <alignment horizontal="center"/>
    </xf>
    <xf numFmtId="0" fontId="3" fillId="0" borderId="19" xfId="0" applyFont="1" applyBorder="1"/>
    <xf numFmtId="0" fontId="3" fillId="0" borderId="10" xfId="0" applyFont="1" applyBorder="1" applyAlignment="1">
      <alignment horizontal="center"/>
    </xf>
    <xf numFmtId="0" fontId="3" fillId="0" borderId="23" xfId="0" applyFont="1" applyBorder="1"/>
    <xf numFmtId="43" fontId="3" fillId="0" borderId="18" xfId="0" applyNumberFormat="1" applyFont="1" applyBorder="1"/>
    <xf numFmtId="0" fontId="8" fillId="0" borderId="5" xfId="0" applyFont="1" applyBorder="1"/>
    <xf numFmtId="0" fontId="7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2" xfId="0" applyFont="1" applyBorder="1"/>
    <xf numFmtId="0" fontId="6" fillId="0" borderId="6" xfId="0" applyFont="1" applyBorder="1"/>
    <xf numFmtId="0" fontId="7" fillId="0" borderId="6" xfId="0" applyFont="1" applyBorder="1"/>
    <xf numFmtId="164" fontId="3" fillId="0" borderId="0" xfId="0" applyNumberFormat="1" applyFont="1" applyBorder="1"/>
    <xf numFmtId="164" fontId="3" fillId="0" borderId="0" xfId="1" applyNumberFormat="1" applyFont="1" applyBorder="1"/>
    <xf numFmtId="164" fontId="3" fillId="0" borderId="3" xfId="1" applyNumberFormat="1" applyFont="1" applyBorder="1"/>
    <xf numFmtId="164" fontId="3" fillId="0" borderId="3" xfId="0" applyNumberFormat="1" applyFont="1" applyBorder="1"/>
    <xf numFmtId="164" fontId="3" fillId="0" borderId="11" xfId="0" applyNumberFormat="1" applyFont="1" applyBorder="1"/>
    <xf numFmtId="0" fontId="0" fillId="0" borderId="0" xfId="0"/>
    <xf numFmtId="164" fontId="3" fillId="0" borderId="18" xfId="0" applyNumberFormat="1" applyFont="1" applyBorder="1"/>
    <xf numFmtId="164" fontId="3" fillId="0" borderId="9" xfId="1" applyNumberFormat="1" applyFont="1" applyBorder="1"/>
    <xf numFmtId="0" fontId="3" fillId="0" borderId="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3" fillId="0" borderId="9" xfId="0" applyNumberFormat="1" applyFont="1" applyBorder="1"/>
    <xf numFmtId="164" fontId="3" fillId="0" borderId="25" xfId="1" applyNumberFormat="1" applyFont="1" applyBorder="1"/>
    <xf numFmtId="164" fontId="3" fillId="0" borderId="25" xfId="0" applyNumberFormat="1" applyFont="1" applyBorder="1"/>
    <xf numFmtId="0" fontId="7" fillId="0" borderId="21" xfId="0" applyFont="1" applyBorder="1" applyAlignment="1">
      <alignment horizontal="center"/>
    </xf>
    <xf numFmtId="164" fontId="7" fillId="0" borderId="20" xfId="1" applyNumberFormat="1" applyFont="1" applyBorder="1" applyAlignment="1">
      <alignment horizontal="center"/>
    </xf>
    <xf numFmtId="0" fontId="3" fillId="0" borderId="27" xfId="0" applyFont="1" applyBorder="1"/>
    <xf numFmtId="0" fontId="3" fillId="0" borderId="3" xfId="0" applyFont="1" applyBorder="1" applyAlignment="1">
      <alignment horizontal="center"/>
    </xf>
    <xf numFmtId="164" fontId="5" fillId="0" borderId="26" xfId="0" applyNumberFormat="1" applyFont="1" applyBorder="1"/>
    <xf numFmtId="0" fontId="0" fillId="0" borderId="0" xfId="0"/>
    <xf numFmtId="0" fontId="0" fillId="0" borderId="0" xfId="0"/>
    <xf numFmtId="0" fontId="3" fillId="0" borderId="24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28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0" xfId="0" applyFont="1" applyAlignment="1"/>
    <xf numFmtId="0" fontId="0" fillId="0" borderId="0" xfId="0"/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164" fontId="8" fillId="0" borderId="20" xfId="0" applyNumberFormat="1" applyFont="1" applyBorder="1"/>
    <xf numFmtId="164" fontId="8" fillId="0" borderId="22" xfId="0" applyNumberFormat="1" applyFont="1" applyBorder="1"/>
    <xf numFmtId="164" fontId="8" fillId="0" borderId="20" xfId="0" applyNumberFormat="1" applyFont="1" applyBorder="1" applyAlignment="1">
      <alignment horizontal="center"/>
    </xf>
    <xf numFmtId="164" fontId="8" fillId="0" borderId="26" xfId="0" applyNumberFormat="1" applyFont="1" applyBorder="1"/>
    <xf numFmtId="0" fontId="8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4" fontId="7" fillId="0" borderId="20" xfId="0" applyNumberFormat="1" applyFont="1" applyBorder="1"/>
    <xf numFmtId="164" fontId="7" fillId="0" borderId="22" xfId="0" applyNumberFormat="1" applyFont="1" applyBorder="1"/>
    <xf numFmtId="164" fontId="7" fillId="0" borderId="20" xfId="0" applyNumberFormat="1" applyFont="1" applyBorder="1" applyAlignment="1">
      <alignment horizontal="center"/>
    </xf>
    <xf numFmtId="164" fontId="7" fillId="0" borderId="9" xfId="1" applyNumberFormat="1" applyFont="1" applyBorder="1"/>
    <xf numFmtId="164" fontId="7" fillId="0" borderId="25" xfId="1" applyNumberFormat="1" applyFont="1" applyBorder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workbookViewId="0">
      <selection activeCell="B1" sqref="B1"/>
    </sheetView>
  </sheetViews>
  <sheetFormatPr defaultRowHeight="15" x14ac:dyDescent="0.25"/>
  <cols>
    <col min="1" max="1" width="2.7109375" customWidth="1"/>
    <col min="2" max="2" width="3.7109375" customWidth="1"/>
    <col min="3" max="3" width="37.28515625" customWidth="1"/>
    <col min="4" max="4" width="31.7109375" customWidth="1"/>
    <col min="5" max="7" width="15.7109375" customWidth="1"/>
    <col min="8" max="8" width="9.7109375" customWidth="1"/>
    <col min="9" max="9" width="14.85546875" customWidth="1"/>
    <col min="10" max="10" width="1.140625" customWidth="1"/>
  </cols>
  <sheetData>
    <row r="1" spans="1:9" x14ac:dyDescent="0.25">
      <c r="G1" s="65" t="s">
        <v>59</v>
      </c>
      <c r="H1" s="65"/>
      <c r="I1" s="65"/>
    </row>
    <row r="2" spans="1:9" x14ac:dyDescent="0.25">
      <c r="A2" s="50"/>
      <c r="B2" s="50"/>
      <c r="C2" s="50"/>
      <c r="D2" s="66" t="s">
        <v>55</v>
      </c>
      <c r="E2" s="66"/>
      <c r="F2" s="66"/>
      <c r="G2" s="66"/>
      <c r="H2" s="50"/>
      <c r="I2" s="53" t="s">
        <v>54</v>
      </c>
    </row>
    <row r="3" spans="1:9" s="51" customFormat="1" x14ac:dyDescent="0.25">
      <c r="A3" s="50"/>
      <c r="B3" s="50"/>
      <c r="C3" s="50"/>
      <c r="D3" s="66" t="s">
        <v>57</v>
      </c>
      <c r="E3" s="66"/>
      <c r="F3" s="66"/>
      <c r="G3" s="66"/>
      <c r="H3" s="65" t="s">
        <v>60</v>
      </c>
      <c r="I3" s="65"/>
    </row>
    <row r="4" spans="1:9" thickBot="1" x14ac:dyDescent="0.35">
      <c r="I4" s="52"/>
    </row>
    <row r="5" spans="1:9" ht="15.75" thickBot="1" x14ac:dyDescent="0.3">
      <c r="B5" s="67" t="s">
        <v>0</v>
      </c>
      <c r="C5" s="68"/>
      <c r="D5" s="68"/>
      <c r="E5" s="69"/>
      <c r="F5" s="70" t="s">
        <v>1</v>
      </c>
      <c r="G5" s="71"/>
      <c r="H5" s="71"/>
      <c r="I5" s="72"/>
    </row>
    <row r="6" spans="1:9" x14ac:dyDescent="0.25">
      <c r="B6" s="1"/>
      <c r="C6" s="2"/>
      <c r="D6" s="3"/>
      <c r="E6" s="7" t="s">
        <v>40</v>
      </c>
      <c r="F6" s="45" t="s">
        <v>41</v>
      </c>
      <c r="G6" s="15"/>
      <c r="H6" s="40"/>
      <c r="I6" s="15"/>
    </row>
    <row r="7" spans="1:9" x14ac:dyDescent="0.25">
      <c r="B7" s="5" t="s">
        <v>56</v>
      </c>
      <c r="C7" s="6" t="s">
        <v>2</v>
      </c>
      <c r="D7" s="6" t="s">
        <v>3</v>
      </c>
      <c r="E7" s="14" t="s">
        <v>50</v>
      </c>
      <c r="F7" s="33" t="s">
        <v>50</v>
      </c>
      <c r="G7" s="58" t="s">
        <v>5</v>
      </c>
      <c r="H7" s="7" t="s">
        <v>7</v>
      </c>
      <c r="I7" s="59" t="s">
        <v>5</v>
      </c>
    </row>
    <row r="8" spans="1:9" x14ac:dyDescent="0.25">
      <c r="B8" s="1"/>
      <c r="C8" s="2"/>
      <c r="D8" s="2"/>
      <c r="E8" s="7" t="s">
        <v>4</v>
      </c>
      <c r="F8" s="33" t="s">
        <v>4</v>
      </c>
      <c r="G8" s="58" t="s">
        <v>6</v>
      </c>
      <c r="H8" s="7" t="s">
        <v>8</v>
      </c>
      <c r="I8" s="59" t="s">
        <v>9</v>
      </c>
    </row>
    <row r="9" spans="1:9" ht="12.75" customHeight="1" thickBot="1" x14ac:dyDescent="0.35">
      <c r="B9" s="8">
        <v>1</v>
      </c>
      <c r="C9" s="9">
        <v>2</v>
      </c>
      <c r="D9" s="9">
        <v>3</v>
      </c>
      <c r="E9" s="10">
        <v>4</v>
      </c>
      <c r="F9" s="34">
        <v>5</v>
      </c>
      <c r="G9" s="38">
        <v>6</v>
      </c>
      <c r="H9" s="10">
        <v>7</v>
      </c>
      <c r="I9" s="38">
        <v>8</v>
      </c>
    </row>
    <row r="10" spans="1:9" thickTop="1" x14ac:dyDescent="0.3">
      <c r="B10" s="5">
        <v>1</v>
      </c>
      <c r="C10" s="2" t="s">
        <v>10</v>
      </c>
      <c r="D10" s="13" t="s">
        <v>13</v>
      </c>
      <c r="E10" s="25"/>
      <c r="F10" s="35"/>
      <c r="G10" s="39"/>
      <c r="H10" s="4"/>
      <c r="I10" s="60"/>
    </row>
    <row r="11" spans="1:9" x14ac:dyDescent="0.25">
      <c r="B11" s="5"/>
      <c r="C11" s="2" t="s">
        <v>11</v>
      </c>
      <c r="D11" s="2" t="s">
        <v>14</v>
      </c>
      <c r="E11" s="26">
        <v>361148.76</v>
      </c>
      <c r="F11" s="32">
        <v>361148.76</v>
      </c>
      <c r="G11" s="54">
        <f>SUM(F11*H11/100)</f>
        <v>270861.57</v>
      </c>
      <c r="H11" s="7">
        <v>75</v>
      </c>
      <c r="I11" s="60">
        <f>SUM(F11-G11)</f>
        <v>90287.19</v>
      </c>
    </row>
    <row r="12" spans="1:9" x14ac:dyDescent="0.25">
      <c r="B12" s="11"/>
      <c r="C12" s="12" t="s">
        <v>12</v>
      </c>
      <c r="D12" s="12" t="s">
        <v>15</v>
      </c>
      <c r="E12" s="27">
        <v>407708.45</v>
      </c>
      <c r="F12" s="36">
        <v>407708.45</v>
      </c>
      <c r="G12" s="55">
        <f>SUM(F12*H12/100)</f>
        <v>305781.33750000002</v>
      </c>
      <c r="H12" s="41">
        <v>75</v>
      </c>
      <c r="I12" s="61">
        <f>SUM(F12-G12)</f>
        <v>101927.11249999999</v>
      </c>
    </row>
    <row r="13" spans="1:9" x14ac:dyDescent="0.25">
      <c r="B13" s="5">
        <v>2</v>
      </c>
      <c r="C13" s="2" t="s">
        <v>16</v>
      </c>
      <c r="D13" s="13" t="s">
        <v>19</v>
      </c>
      <c r="E13" s="25"/>
      <c r="F13" s="46"/>
      <c r="G13" s="56"/>
      <c r="H13" s="7"/>
      <c r="I13" s="62"/>
    </row>
    <row r="14" spans="1:9" x14ac:dyDescent="0.25">
      <c r="B14" s="5"/>
      <c r="C14" s="2" t="s">
        <v>17</v>
      </c>
      <c r="D14" s="2" t="s">
        <v>20</v>
      </c>
      <c r="E14" s="26">
        <v>277067</v>
      </c>
      <c r="F14" s="32">
        <v>277066.69</v>
      </c>
      <c r="G14" s="54">
        <f>SUM(F14*H14/100)</f>
        <v>207800.01749999999</v>
      </c>
      <c r="H14" s="7">
        <v>75</v>
      </c>
      <c r="I14" s="60">
        <f>SUM(F14-G14)</f>
        <v>69266.672500000015</v>
      </c>
    </row>
    <row r="15" spans="1:9" x14ac:dyDescent="0.25">
      <c r="B15" s="11"/>
      <c r="C15" s="12" t="s">
        <v>18</v>
      </c>
      <c r="D15" s="12"/>
      <c r="E15" s="28"/>
      <c r="F15" s="37"/>
      <c r="G15" s="55"/>
      <c r="H15" s="41"/>
      <c r="I15" s="61"/>
    </row>
    <row r="16" spans="1:9" ht="14.45" x14ac:dyDescent="0.3">
      <c r="B16" s="5">
        <v>3</v>
      </c>
      <c r="C16" s="2" t="s">
        <v>27</v>
      </c>
      <c r="D16" s="13" t="s">
        <v>21</v>
      </c>
      <c r="E16" s="25"/>
      <c r="F16" s="35"/>
      <c r="G16" s="54"/>
      <c r="H16" s="7"/>
      <c r="I16" s="60"/>
    </row>
    <row r="17" spans="2:9" ht="14.45" x14ac:dyDescent="0.3">
      <c r="B17" s="5"/>
      <c r="C17" s="2" t="s">
        <v>58</v>
      </c>
      <c r="D17" s="2" t="s">
        <v>28</v>
      </c>
      <c r="E17" s="26">
        <v>262360.34999999998</v>
      </c>
      <c r="F17" s="32">
        <v>262360.34999999998</v>
      </c>
      <c r="G17" s="54">
        <f>SUM(F17*H17/100)</f>
        <v>196770.26250000001</v>
      </c>
      <c r="H17" s="7">
        <v>75</v>
      </c>
      <c r="I17" s="60">
        <f>SUM(F17-G17)</f>
        <v>65590.087499999965</v>
      </c>
    </row>
    <row r="18" spans="2:9" x14ac:dyDescent="0.25">
      <c r="B18" s="11"/>
      <c r="C18" s="12" t="s">
        <v>22</v>
      </c>
      <c r="D18" s="12"/>
      <c r="E18" s="28"/>
      <c r="F18" s="37"/>
      <c r="G18" s="55"/>
      <c r="H18" s="41"/>
      <c r="I18" s="61"/>
    </row>
    <row r="19" spans="2:9" x14ac:dyDescent="0.25">
      <c r="B19" s="5">
        <v>4</v>
      </c>
      <c r="C19" s="2" t="s">
        <v>23</v>
      </c>
      <c r="D19" s="19" t="s">
        <v>26</v>
      </c>
      <c r="E19" s="25"/>
      <c r="F19" s="35"/>
      <c r="G19" s="54"/>
      <c r="H19" s="7"/>
      <c r="I19" s="60"/>
    </row>
    <row r="20" spans="2:9" x14ac:dyDescent="0.25">
      <c r="B20" s="5"/>
      <c r="C20" s="2" t="s">
        <v>24</v>
      </c>
      <c r="D20" s="20" t="s">
        <v>29</v>
      </c>
      <c r="E20" s="26">
        <v>156638.47</v>
      </c>
      <c r="F20" s="32">
        <v>156638.47</v>
      </c>
      <c r="G20" s="54">
        <f>SUM(F20*H20/100)</f>
        <v>117478.85249999999</v>
      </c>
      <c r="H20" s="7">
        <v>75</v>
      </c>
      <c r="I20" s="60">
        <f>SUM(F20-G20)</f>
        <v>39159.617500000008</v>
      </c>
    </row>
    <row r="21" spans="2:9" x14ac:dyDescent="0.25">
      <c r="B21" s="21"/>
      <c r="C21" s="22" t="s">
        <v>25</v>
      </c>
      <c r="D21" s="23"/>
      <c r="E21" s="28"/>
      <c r="F21" s="37"/>
      <c r="G21" s="55"/>
      <c r="H21" s="41"/>
      <c r="I21" s="61"/>
    </row>
    <row r="22" spans="2:9" s="43" customFormat="1" ht="15" customHeight="1" x14ac:dyDescent="0.3">
      <c r="B22" s="5">
        <v>5</v>
      </c>
      <c r="C22" s="2" t="s">
        <v>35</v>
      </c>
      <c r="D22" s="19" t="s">
        <v>36</v>
      </c>
      <c r="E22" s="25"/>
      <c r="F22" s="46" t="s">
        <v>51</v>
      </c>
      <c r="G22" s="39" t="s">
        <v>52</v>
      </c>
      <c r="H22" s="7"/>
      <c r="I22" s="62" t="s">
        <v>53</v>
      </c>
    </row>
    <row r="23" spans="2:9" s="43" customFormat="1" x14ac:dyDescent="0.25">
      <c r="B23" s="5"/>
      <c r="C23" s="2" t="s">
        <v>37</v>
      </c>
      <c r="D23" s="20" t="s">
        <v>38</v>
      </c>
      <c r="E23" s="26">
        <v>202400</v>
      </c>
      <c r="F23" s="63">
        <v>289325</v>
      </c>
      <c r="G23" s="54">
        <f>SUM(F23*H23/100)</f>
        <v>216993.75</v>
      </c>
      <c r="H23" s="7">
        <v>75</v>
      </c>
      <c r="I23" s="60">
        <f>SUM(F23-G23)</f>
        <v>72331.25</v>
      </c>
    </row>
    <row r="24" spans="2:9" s="43" customFormat="1" ht="14.45" x14ac:dyDescent="0.3">
      <c r="B24" s="11"/>
      <c r="C24" s="12"/>
      <c r="D24" s="24" t="s">
        <v>39</v>
      </c>
      <c r="E24" s="27">
        <v>260000</v>
      </c>
      <c r="F24" s="64">
        <v>279315</v>
      </c>
      <c r="G24" s="55">
        <f>SUM(F24*H24/100)</f>
        <v>209486.25</v>
      </c>
      <c r="H24" s="41">
        <v>75</v>
      </c>
      <c r="I24" s="61">
        <f>SUM(F24-G24)</f>
        <v>69828.75</v>
      </c>
    </row>
    <row r="25" spans="2:9" s="44" customFormat="1" ht="15" customHeight="1" x14ac:dyDescent="0.25">
      <c r="B25" s="5">
        <v>6</v>
      </c>
      <c r="C25" s="2" t="s">
        <v>30</v>
      </c>
      <c r="D25" s="19" t="s">
        <v>33</v>
      </c>
      <c r="E25" s="26"/>
      <c r="F25" s="32"/>
      <c r="G25" s="54"/>
      <c r="H25" s="7"/>
      <c r="I25" s="60"/>
    </row>
    <row r="26" spans="2:9" s="44" customFormat="1" ht="14.45" x14ac:dyDescent="0.3">
      <c r="B26" s="5"/>
      <c r="C26" s="2" t="s">
        <v>31</v>
      </c>
      <c r="D26" s="20" t="s">
        <v>34</v>
      </c>
      <c r="E26" s="26">
        <v>293065</v>
      </c>
      <c r="F26" s="32">
        <v>293065</v>
      </c>
      <c r="G26" s="54">
        <f>SUM(F26*H26/100)</f>
        <v>219798.75</v>
      </c>
      <c r="H26" s="7">
        <v>75</v>
      </c>
      <c r="I26" s="60">
        <f>SUM(F26-G26)</f>
        <v>73266.25</v>
      </c>
    </row>
    <row r="27" spans="2:9" s="44" customFormat="1" x14ac:dyDescent="0.25">
      <c r="B27" s="11"/>
      <c r="C27" s="12" t="s">
        <v>32</v>
      </c>
      <c r="D27" s="24"/>
      <c r="E27" s="27"/>
      <c r="F27" s="36"/>
      <c r="G27" s="55"/>
      <c r="H27" s="41"/>
      <c r="I27" s="61"/>
    </row>
    <row r="28" spans="2:9" s="44" customFormat="1" ht="14.45" x14ac:dyDescent="0.3">
      <c r="B28" s="48">
        <v>7</v>
      </c>
      <c r="C28" s="20" t="s">
        <v>43</v>
      </c>
      <c r="D28" s="19" t="s">
        <v>45</v>
      </c>
      <c r="E28" s="26"/>
      <c r="F28" s="32"/>
      <c r="G28" s="54"/>
      <c r="H28" s="7"/>
      <c r="I28" s="60"/>
    </row>
    <row r="29" spans="2:9" s="44" customFormat="1" x14ac:dyDescent="0.25">
      <c r="B29" s="49"/>
      <c r="C29" s="24" t="s">
        <v>44</v>
      </c>
      <c r="D29" s="24" t="s">
        <v>46</v>
      </c>
      <c r="E29" s="27">
        <v>128605</v>
      </c>
      <c r="F29" s="36">
        <v>128605</v>
      </c>
      <c r="G29" s="55">
        <f>SUM(F29*H29/100)</f>
        <v>96453.75</v>
      </c>
      <c r="H29" s="41">
        <v>75</v>
      </c>
      <c r="I29" s="61">
        <f>SUM(F29-G29)</f>
        <v>32151.25</v>
      </c>
    </row>
    <row r="30" spans="2:9" s="30" customFormat="1" x14ac:dyDescent="0.25">
      <c r="B30" s="48">
        <v>8</v>
      </c>
      <c r="C30" s="20" t="s">
        <v>47</v>
      </c>
      <c r="D30" s="19" t="s">
        <v>42</v>
      </c>
      <c r="E30" s="26"/>
      <c r="F30" s="32"/>
      <c r="G30" s="54"/>
      <c r="H30" s="7"/>
      <c r="I30" s="60"/>
    </row>
    <row r="31" spans="2:9" s="30" customFormat="1" x14ac:dyDescent="0.25">
      <c r="B31" s="48"/>
      <c r="C31" s="20" t="s">
        <v>48</v>
      </c>
      <c r="D31" s="20" t="s">
        <v>49</v>
      </c>
      <c r="E31" s="26">
        <v>205756</v>
      </c>
      <c r="F31" s="32">
        <v>205756</v>
      </c>
      <c r="G31" s="54">
        <f>SUM(F31*H31/100)</f>
        <v>154317</v>
      </c>
      <c r="H31" s="7">
        <v>75</v>
      </c>
      <c r="I31" s="60">
        <f>SUM(F31-G31)</f>
        <v>51439</v>
      </c>
    </row>
    <row r="32" spans="2:9" thickBot="1" x14ac:dyDescent="0.35">
      <c r="B32" s="11"/>
      <c r="C32" s="12"/>
      <c r="D32" s="24"/>
      <c r="E32" s="27"/>
      <c r="F32" s="36"/>
      <c r="G32" s="57"/>
      <c r="H32" s="41"/>
      <c r="I32" s="42"/>
    </row>
    <row r="33" spans="2:9" thickBot="1" x14ac:dyDescent="0.35">
      <c r="B33" s="16"/>
      <c r="C33" s="17"/>
      <c r="D33" s="17"/>
      <c r="E33" s="29">
        <f>SUM(E11:E32)</f>
        <v>2554749.0300000003</v>
      </c>
      <c r="F33" s="31">
        <f>SUM(F11:F31)</f>
        <v>2660988.7199999997</v>
      </c>
      <c r="G33" s="31">
        <f>SUM(G11:G31)</f>
        <v>1995741.54</v>
      </c>
      <c r="H33" s="18"/>
      <c r="I33" s="47">
        <f>SUM(I11:I32)</f>
        <v>665247.17999999993</v>
      </c>
    </row>
  </sheetData>
  <mergeCells count="6">
    <mergeCell ref="G1:I1"/>
    <mergeCell ref="H3:I3"/>
    <mergeCell ref="D3:G3"/>
    <mergeCell ref="D2:G2"/>
    <mergeCell ref="B5:E5"/>
    <mergeCell ref="F5:I5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Kalarus</dc:creator>
  <cp:lastModifiedBy>..</cp:lastModifiedBy>
  <cp:lastPrinted>2024-10-16T11:01:08Z</cp:lastPrinted>
  <dcterms:created xsi:type="dcterms:W3CDTF">2024-01-04T08:50:19Z</dcterms:created>
  <dcterms:modified xsi:type="dcterms:W3CDTF">2024-10-22T08:30:04Z</dcterms:modified>
</cp:coreProperties>
</file>